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500" activeTab="1"/>
  </bookViews>
  <sheets>
    <sheet name="Частина_1" sheetId="1" r:id="rId1"/>
    <sheet name="Частина_2" sheetId="2" r:id="rId2"/>
  </sheets>
  <definedNames/>
  <calcPr fullCalcOnLoad="1"/>
</workbook>
</file>

<file path=xl/sharedStrings.xml><?xml version="1.0" encoding="utf-8"?>
<sst xmlns="http://schemas.openxmlformats.org/spreadsheetml/2006/main" count="308" uniqueCount="240">
  <si>
    <t>Міністерство освіти і науки  України</t>
  </si>
  <si>
    <t xml:space="preserve">     “Затверджую”</t>
  </si>
  <si>
    <t>Ректор</t>
  </si>
  <si>
    <t>І.Є. Цепенда</t>
  </si>
  <si>
    <t>(підпис)             (прізвище та ініціали)</t>
  </si>
  <si>
    <t>"___"_____________20__ року</t>
  </si>
  <si>
    <t>М.П.</t>
  </si>
  <si>
    <t>1 рік 4 місяці</t>
  </si>
  <si>
    <t xml:space="preserve">Строк навчання </t>
  </si>
  <si>
    <t>Н А В Ч А Л Ь Н И Й    П Л А Н</t>
  </si>
  <si>
    <t>бакалавр, спеціаліст</t>
  </si>
  <si>
    <t>Освітньо-професійна програма</t>
  </si>
  <si>
    <t xml:space="preserve">Підготовки </t>
  </si>
  <si>
    <t>магістра</t>
  </si>
  <si>
    <t xml:space="preserve">з галузі знань </t>
  </si>
  <si>
    <t xml:space="preserve">на основі </t>
  </si>
  <si>
    <t>за спеціальністю</t>
  </si>
  <si>
    <t>спеціалізацією</t>
  </si>
  <si>
    <t>Форма навчання</t>
  </si>
  <si>
    <t>денна</t>
  </si>
  <si>
    <t>І. Графік навчального процесу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</si>
  <si>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</si>
  <si>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</si>
  <si>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</si>
  <si>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</si>
  <si>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</si>
  <si>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</si>
  <si>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</si>
  <si>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</si>
  <si>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</si>
  <si>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</si>
  <si>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</si>
  <si>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</si>
  <si>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</si>
  <si>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</si>
  <si>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</si>
  <si>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</si>
  <si>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</si>
  <si>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</si>
  <si>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</si>
  <si>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</si>
  <si>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</si>
  <si>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</si>
  <si>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</si>
  <si>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</si>
  <si>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</si>
  <si>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</si>
  <si>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</si>
  <si>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</si>
  <si>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</si>
  <si>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</si>
  <si>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</si>
  <si>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</si>
  <si>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</si>
  <si>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</si>
  <si>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</si>
  <si>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</si>
  <si>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</si>
  <si>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</si>
  <si>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</si>
  <si>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</si>
  <si>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</si>
  <si>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</si>
  <si>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</si>
  <si>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</si>
  <si>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</si>
  <si>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</si>
  <si>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</si>
  <si>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</si>
  <si>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</si>
  <si>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</si>
  <si>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</si>
  <si>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</si>
  <si>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</si>
  <si>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</si>
  <si>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</si>
  <si>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</si>
  <si>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</si>
  <si>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</si>
  <si>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</si>
  <si>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</si>
  <si>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</si>
  <si>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</si>
  <si>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</si>
  <si>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</si>
  <si>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</si>
  <si>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Т </t>
  </si>
  <si>
    <t>К</t>
  </si>
  <si>
    <t xml:space="preserve">К </t>
  </si>
  <si>
    <t>С</t>
  </si>
  <si>
    <t>ВП</t>
  </si>
  <si>
    <t>Т</t>
  </si>
  <si>
    <t xml:space="preserve">С </t>
  </si>
  <si>
    <t>А</t>
  </si>
  <si>
    <t>ПОЗНАЧЕННЯ:</t>
  </si>
  <si>
    <t>II. ЗВЕДЕНІ ДАНІ ПРО БЮДЖЕТ ЧАСУ, тижні</t>
  </si>
  <si>
    <t>III. ПРАКТИКА</t>
  </si>
  <si>
    <t>IV. ДЕРЖАВНА АТЕСТАЦІЯ</t>
  </si>
  <si>
    <t>Курс</t>
  </si>
  <si>
    <t>Теоретичне навчання</t>
  </si>
  <si>
    <t>Канікули</t>
  </si>
  <si>
    <t>Екзаменаційна сесія</t>
  </si>
  <si>
    <t>Виробнича практика</t>
  </si>
  <si>
    <t>Атестація</t>
  </si>
  <si>
    <t>Всього</t>
  </si>
  <si>
    <t>Назва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</si>
  <si>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</si>
  <si>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</si>
  <si>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</si>
  <si>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</si>
  <si>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Науково-дослідна</t>
  </si>
  <si>
    <t>Разом</t>
  </si>
  <si>
    <t>V. План навчального процесу</t>
  </si>
  <si>
    <t xml:space="preserve">НАЗВА НАВЧАЛЬНОЇ
ДИСЦИПЛІНИ
</t>
  </si>
  <si>
    <t>Кількість                                            кредитів ECTS</t>
  </si>
  <si>
    <t>Кількість годин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</si>
  <si>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</si>
  <si>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</si>
  <si>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</si>
  <si>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</si>
  <si>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</si>
  <si>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</si>
  <si>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</si>
  <si>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І курс</t>
  </si>
  <si>
    <t>ІІ курс</t>
  </si>
  <si>
    <t>проекти</t>
  </si>
  <si>
    <t>роботи</t>
  </si>
  <si>
    <t>у тому числі</t>
  </si>
  <si>
    <t>Семестри</t>
  </si>
  <si>
    <t>Лекцїї</t>
  </si>
  <si>
    <t>Практичні</t>
  </si>
  <si>
    <t>Семінарські</t>
  </si>
  <si>
    <t>Лабораторні</t>
  </si>
  <si>
    <t>Індивідуальні</t>
  </si>
  <si>
    <t>Кількість тижнів в семестрі</t>
  </si>
  <si>
    <t>Всього: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</si>
  <si>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</si>
  <si>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</si>
  <si>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</si>
  <si>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</si>
  <si>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</si>
  <si>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</si>
  <si>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Декан факультету _____________________  ПІП</t>
  </si>
  <si>
    <t>Погоджено: навчально-методичний відділ</t>
  </si>
  <si>
    <t>Завідувач випускової кафедри</t>
  </si>
  <si>
    <t>(підпис, прізвище та ініціали)</t>
  </si>
  <si>
    <t>Затверджено Вченою радою університету протокол № __ від _______________20__ р.</t>
  </si>
  <si>
    <t>"_____" ____________________ 20__ р.</t>
  </si>
  <si>
    <t>Гарант освітньої програми</t>
  </si>
  <si>
    <t>Навчальний план затверджено вченою радою факультету                назва факультету                                                     (протокол №_  від  "__" ____________ 20___   року)</t>
  </si>
  <si>
    <t>1, 2, 3</t>
  </si>
  <si>
    <t>1. НОРМАТИВНІ НАВЧАЛЬНІ ДИСЦИПЛІНИ</t>
  </si>
  <si>
    <t>Всього за циклом:</t>
  </si>
  <si>
    <t>Методологія та організація наукових досліджень</t>
  </si>
  <si>
    <t>Математичне та комп'ютерне моделювання</t>
  </si>
  <si>
    <t>Імітаційне моделювання</t>
  </si>
  <si>
    <t>Теорія керування</t>
  </si>
  <si>
    <t>Моделі економічного аналізу</t>
  </si>
  <si>
    <t>Створення додатків на Python</t>
  </si>
  <si>
    <t>Інтелектуальний аналіз даних</t>
  </si>
  <si>
    <t>Психологія професійної комунікації</t>
  </si>
  <si>
    <t>Математичні та комп'ютерні методи криптології</t>
  </si>
  <si>
    <t>11 Математика та статистика</t>
  </si>
  <si>
    <t>113 Прикладна математика</t>
  </si>
  <si>
    <t>Прикладна математика</t>
  </si>
  <si>
    <t>Методи розпізнавання образів</t>
  </si>
  <si>
    <t>Нейронечіткі технології моделювання складних систем</t>
  </si>
  <si>
    <t>Штучні нейронні мережі</t>
  </si>
  <si>
    <t xml:space="preserve">Нечітка оптимізація </t>
  </si>
  <si>
    <t>1,2,3</t>
  </si>
  <si>
    <t>Виробнича</t>
  </si>
  <si>
    <t>Розробка GUI на Python</t>
  </si>
  <si>
    <t>Сучасні технології програмування</t>
  </si>
  <si>
    <t>Науковий семінар</t>
  </si>
  <si>
    <t>Моделювання нелінійних і динамічних систем</t>
  </si>
  <si>
    <t>Дисципліна 1 Блоку 1</t>
  </si>
  <si>
    <t>Дисципліна 2 Блоку 1</t>
  </si>
  <si>
    <t>Напівчислові алгоритми</t>
  </si>
  <si>
    <t>Магістр з прикладної математики</t>
  </si>
  <si>
    <t>Прикарпатський національний університет імені Василя Стефаника</t>
  </si>
  <si>
    <t>Вибіркові дисципліни:</t>
  </si>
  <si>
    <t>Блок 1 (Семестр 1)</t>
  </si>
  <si>
    <t>Блок 2 (Семестр 2)</t>
  </si>
  <si>
    <t>Блок 3 (Семестр 3)</t>
  </si>
  <si>
    <t>Прикладні задачі теорії графів</t>
  </si>
  <si>
    <t>Спеціальні розділи комбінаторного аналізу</t>
  </si>
  <si>
    <t>Дисципліна 1 Блоку 2</t>
  </si>
  <si>
    <t>Дисципліна 2 Блоку 2</t>
  </si>
  <si>
    <t>Дисципліна 1 Блоку 3</t>
  </si>
  <si>
    <t>Дисципліна 2 Блоку 3</t>
  </si>
  <si>
    <t>Комп'ютерні технології обчислень</t>
  </si>
  <si>
    <t>Спеціальні розділи функціонального аналізу</t>
  </si>
  <si>
    <t>1.2. Цикл професійної підготовки</t>
  </si>
  <si>
    <t>3. АТЕСТАЦІЯ</t>
  </si>
  <si>
    <t>Розподіл 
за семестрами</t>
  </si>
  <si>
    <t>Захист кваліфікаційної роботи магістра</t>
  </si>
  <si>
    <t>Науково-дослідна практика, кваліфікаційна робота магістра</t>
  </si>
  <si>
    <t>Освітня кваліфікація</t>
  </si>
  <si>
    <t>Кваліфікаційна робота магістра</t>
  </si>
  <si>
    <t>Захист кваліфікаційної роботи в Екзаменаційній комісії</t>
  </si>
  <si>
    <t>КВ</t>
  </si>
  <si>
    <t>Т - Теоретичне навчання; К - Канікули; С - Екзаменаційна сесія; ВП - Виробнича практика; А - Атестація; КВ - Виконання кваліфікаційної роботи магістра</t>
  </si>
  <si>
    <t>Виконання кваліфікаційної роботи магістра</t>
  </si>
  <si>
    <t>Наукова комунікація іноземною мовою</t>
  </si>
  <si>
    <t>1,1</t>
  </si>
  <si>
    <t>2,2</t>
  </si>
  <si>
    <t>3,3</t>
  </si>
  <si>
    <t>Оптимальне керування проєктами</t>
  </si>
  <si>
    <t>1.1. Цикл загальної підготовки</t>
  </si>
  <si>
    <t>1.2.1. Теоретична підготовка</t>
  </si>
  <si>
    <t>1.2.2. Практична підготовка</t>
  </si>
  <si>
    <t>2. ВИБІРКОВІ НАВЧАЛЬНІ ДИСЦИПЛІНИ</t>
  </si>
  <si>
    <t>ОК1</t>
  </si>
  <si>
    <t>ОК2</t>
  </si>
  <si>
    <t>ОК3</t>
  </si>
  <si>
    <t>ОК4</t>
  </si>
  <si>
    <t>ОК5</t>
  </si>
  <si>
    <t>ОК6</t>
  </si>
  <si>
    <t>ОК7</t>
  </si>
  <si>
    <t>ОК8</t>
  </si>
  <si>
    <t>ОК9</t>
  </si>
  <si>
    <t>ОК10</t>
  </si>
  <si>
    <t>ОК11</t>
  </si>
  <si>
    <t>ВБ1.1</t>
  </si>
  <si>
    <t>ВБ1.2</t>
  </si>
  <si>
    <t>ВБ2.1</t>
  </si>
  <si>
    <t>ВБ2.2</t>
  </si>
  <si>
    <t>ВБ1.3</t>
  </si>
  <si>
    <t>ВБ1.4</t>
  </si>
  <si>
    <t>ВБ1.5</t>
  </si>
  <si>
    <t>ВБ2.3</t>
  </si>
  <si>
    <t>ВБ2.4</t>
  </si>
  <si>
    <t>ВБ2.5</t>
  </si>
  <si>
    <t>ВБ3.1</t>
  </si>
  <si>
    <t>ВБ3.2</t>
  </si>
  <si>
    <t>ВБ3.3</t>
  </si>
  <si>
    <t>ВБ3.4</t>
  </si>
  <si>
    <t>ВБ3.5</t>
  </si>
  <si>
    <t>Код</t>
  </si>
  <si>
    <t>ОК12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</si>
</sst>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 style="medium">
        <color indexed="63"/>
      </top>
      <bottom>
        <color indexed="63"/>
      </bottom>
    </border>
    <border>
      <left style="medium"/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30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24" fillId="0" borderId="0" xfId="64" applyFont="1" applyFill="1" applyBorder="1" applyAlignment="1">
      <alignment vertical="top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Border="1" applyAlignment="1">
      <alignment horizontal="left" vertical="top" wrapText="1"/>
    </xf>
    <xf numFmtId="0" fontId="69" fillId="0" borderId="0" xfId="0" applyFont="1" applyFill="1" applyAlignment="1">
      <alignment/>
    </xf>
    <xf numFmtId="0" fontId="17" fillId="0" borderId="14" xfId="0" applyFont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0" xfId="0" applyFont="1" applyAlignment="1">
      <alignment vertical="top"/>
    </xf>
    <xf numFmtId="0" fontId="12" fillId="0" borderId="16" xfId="0" applyFont="1" applyBorder="1" applyAlignment="1">
      <alignment vertical="top"/>
    </xf>
    <xf numFmtId="0" fontId="24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textRotation="90"/>
    </xf>
    <xf numFmtId="49" fontId="11" fillId="0" borderId="17" xfId="0" applyNumberFormat="1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center"/>
    </xf>
    <xf numFmtId="0" fontId="26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vertical="top"/>
    </xf>
    <xf numFmtId="0" fontId="26" fillId="0" borderId="25" xfId="0" applyFont="1" applyBorder="1" applyAlignment="1">
      <alignment horizontal="center" vertical="top"/>
    </xf>
    <xf numFmtId="16" fontId="3" fillId="0" borderId="11" xfId="0" applyNumberFormat="1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top"/>
    </xf>
    <xf numFmtId="0" fontId="26" fillId="33" borderId="19" xfId="0" applyFont="1" applyFill="1" applyBorder="1" applyAlignment="1">
      <alignment horizontal="center" vertical="top"/>
    </xf>
    <xf numFmtId="0" fontId="22" fillId="33" borderId="19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17" fillId="0" borderId="27" xfId="0" applyFont="1" applyBorder="1" applyAlignment="1">
      <alignment vertical="top"/>
    </xf>
    <xf numFmtId="0" fontId="6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top"/>
    </xf>
    <xf numFmtId="0" fontId="26" fillId="0" borderId="30" xfId="0" applyFont="1" applyBorder="1" applyAlignment="1">
      <alignment horizontal="center" vertical="top"/>
    </xf>
    <xf numFmtId="0" fontId="26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23" fillId="33" borderId="11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vertical="top"/>
    </xf>
    <xf numFmtId="0" fontId="26" fillId="33" borderId="18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 wrapText="1"/>
    </xf>
    <xf numFmtId="0" fontId="23" fillId="33" borderId="18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top"/>
    </xf>
    <xf numFmtId="0" fontId="3" fillId="33" borderId="32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top"/>
    </xf>
    <xf numFmtId="0" fontId="22" fillId="34" borderId="11" xfId="0" applyFont="1" applyFill="1" applyBorder="1" applyAlignment="1">
      <alignment horizontal="center" vertical="top"/>
    </xf>
    <xf numFmtId="0" fontId="22" fillId="34" borderId="17" xfId="0" applyFont="1" applyFill="1" applyBorder="1" applyAlignment="1">
      <alignment horizontal="center" vertical="top"/>
    </xf>
    <xf numFmtId="0" fontId="23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23" fillId="34" borderId="11" xfId="0" applyFont="1" applyFill="1" applyBorder="1" applyAlignment="1">
      <alignment horizontal="center" vertical="top"/>
    </xf>
    <xf numFmtId="0" fontId="23" fillId="34" borderId="19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center" vertical="top"/>
    </xf>
    <xf numFmtId="0" fontId="23" fillId="34" borderId="19" xfId="0" applyFont="1" applyFill="1" applyBorder="1" applyAlignment="1">
      <alignment horizontal="center" vertical="top"/>
    </xf>
    <xf numFmtId="49" fontId="25" fillId="33" borderId="11" xfId="0" applyNumberFormat="1" applyFont="1" applyFill="1" applyBorder="1" applyAlignment="1">
      <alignment horizontal="center" vertical="center"/>
    </xf>
    <xf numFmtId="49" fontId="70" fillId="33" borderId="33" xfId="0" applyNumberFormat="1" applyFont="1" applyFill="1" applyBorder="1" applyAlignment="1">
      <alignment horizontal="center" vertical="center"/>
    </xf>
    <xf numFmtId="49" fontId="71" fillId="33" borderId="11" xfId="0" applyNumberFormat="1" applyFont="1" applyFill="1" applyBorder="1" applyAlignment="1">
      <alignment horizontal="center" vertical="center"/>
    </xf>
    <xf numFmtId="49" fontId="25" fillId="33" borderId="17" xfId="0" applyNumberFormat="1" applyFont="1" applyFill="1" applyBorder="1" applyAlignment="1">
      <alignment horizontal="center" vertical="center"/>
    </xf>
    <xf numFmtId="49" fontId="25" fillId="33" borderId="22" xfId="0" applyNumberFormat="1" applyFont="1" applyFill="1" applyBorder="1" applyAlignment="1">
      <alignment horizontal="center" vertical="center"/>
    </xf>
    <xf numFmtId="49" fontId="24" fillId="33" borderId="22" xfId="0" applyNumberFormat="1" applyFont="1" applyFill="1" applyBorder="1" applyAlignment="1">
      <alignment horizontal="center" vertical="center"/>
    </xf>
    <xf numFmtId="49" fontId="24" fillId="33" borderId="23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34" xfId="0" applyFont="1" applyFill="1" applyBorder="1" applyAlignment="1">
      <alignment horizontal="center" vertical="top"/>
    </xf>
    <xf numFmtId="0" fontId="16" fillId="0" borderId="35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left" vertical="top"/>
    </xf>
    <xf numFmtId="0" fontId="24" fillId="0" borderId="11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36" xfId="0" applyFont="1" applyFill="1" applyBorder="1" applyAlignment="1">
      <alignment horizontal="center" vertical="top"/>
    </xf>
    <xf numFmtId="0" fontId="24" fillId="0" borderId="35" xfId="0" applyFont="1" applyFill="1" applyBorder="1" applyAlignment="1">
      <alignment horizontal="center" vertical="top"/>
    </xf>
    <xf numFmtId="0" fontId="12" fillId="0" borderId="34" xfId="0" applyFont="1" applyFill="1" applyBorder="1" applyAlignment="1">
      <alignment horizontal="center" vertical="center" textRotation="90" wrapText="1"/>
    </xf>
    <xf numFmtId="0" fontId="12" fillId="0" borderId="35" xfId="0" applyFont="1" applyFill="1" applyBorder="1" applyAlignment="1">
      <alignment horizontal="center" vertical="center" textRotation="90" wrapText="1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11" fillId="0" borderId="34" xfId="0" applyNumberFormat="1" applyFont="1" applyFill="1" applyBorder="1" applyAlignment="1">
      <alignment horizontal="center" vertical="center" textRotation="90"/>
    </xf>
    <xf numFmtId="49" fontId="11" fillId="0" borderId="35" xfId="0" applyNumberFormat="1" applyFont="1" applyFill="1" applyBorder="1" applyAlignment="1">
      <alignment horizontal="center" vertical="center" textRotation="90"/>
    </xf>
    <xf numFmtId="49" fontId="70" fillId="33" borderId="34" xfId="0" applyNumberFormat="1" applyFont="1" applyFill="1" applyBorder="1" applyAlignment="1">
      <alignment horizontal="center" vertical="center"/>
    </xf>
    <xf numFmtId="49" fontId="70" fillId="33" borderId="35" xfId="0" applyNumberFormat="1" applyFont="1" applyFill="1" applyBorder="1" applyAlignment="1">
      <alignment horizontal="center" vertical="center"/>
    </xf>
    <xf numFmtId="49" fontId="25" fillId="33" borderId="40" xfId="0" applyNumberFormat="1" applyFont="1" applyFill="1" applyBorder="1" applyAlignment="1">
      <alignment horizontal="center" vertical="center"/>
    </xf>
    <xf numFmtId="49" fontId="25" fillId="33" borderId="41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11" fillId="0" borderId="43" xfId="0" applyFont="1" applyFill="1" applyBorder="1" applyAlignment="1">
      <alignment horizontal="center" textRotation="90"/>
    </xf>
    <xf numFmtId="0" fontId="11" fillId="0" borderId="44" xfId="0" applyFont="1" applyFill="1" applyBorder="1" applyAlignment="1">
      <alignment horizontal="center" textRotation="90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left" vertical="top"/>
    </xf>
    <xf numFmtId="0" fontId="23" fillId="0" borderId="51" xfId="0" applyFont="1" applyBorder="1" applyAlignment="1">
      <alignment horizontal="left" vertical="top"/>
    </xf>
    <xf numFmtId="0" fontId="23" fillId="0" borderId="52" xfId="0" applyFont="1" applyBorder="1" applyAlignment="1">
      <alignment horizontal="left" vertical="top"/>
    </xf>
    <xf numFmtId="0" fontId="23" fillId="0" borderId="31" xfId="0" applyFont="1" applyBorder="1" applyAlignment="1">
      <alignment horizontal="left" vertical="top"/>
    </xf>
    <xf numFmtId="0" fontId="23" fillId="0" borderId="15" xfId="0" applyFont="1" applyBorder="1" applyAlignment="1">
      <alignment horizontal="left" vertical="top"/>
    </xf>
    <xf numFmtId="0" fontId="23" fillId="0" borderId="53" xfId="0" applyFont="1" applyBorder="1" applyAlignment="1">
      <alignment horizontal="left" vertical="top"/>
    </xf>
    <xf numFmtId="0" fontId="23" fillId="33" borderId="50" xfId="0" applyFont="1" applyFill="1" applyBorder="1" applyAlignment="1">
      <alignment horizontal="left" vertical="top" wrapText="1"/>
    </xf>
    <xf numFmtId="0" fontId="23" fillId="33" borderId="51" xfId="0" applyFont="1" applyFill="1" applyBorder="1" applyAlignment="1">
      <alignment horizontal="left" vertical="top" wrapText="1"/>
    </xf>
    <xf numFmtId="0" fontId="23" fillId="33" borderId="52" xfId="0" applyFont="1" applyFill="1" applyBorder="1" applyAlignment="1">
      <alignment horizontal="left" vertical="top" wrapText="1"/>
    </xf>
    <xf numFmtId="0" fontId="26" fillId="0" borderId="2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0" fontId="23" fillId="0" borderId="24" xfId="0" applyFont="1" applyBorder="1" applyAlignment="1">
      <alignment horizontal="center" vertical="top"/>
    </xf>
    <xf numFmtId="0" fontId="23" fillId="0" borderId="45" xfId="0" applyFont="1" applyBorder="1" applyAlignment="1">
      <alignment horizontal="center" vertical="top"/>
    </xf>
    <xf numFmtId="0" fontId="23" fillId="0" borderId="46" xfId="0" applyFont="1" applyBorder="1" applyAlignment="1">
      <alignment horizontal="center" vertical="top"/>
    </xf>
    <xf numFmtId="0" fontId="26" fillId="0" borderId="2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23" fillId="0" borderId="54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0" fontId="23" fillId="0" borderId="35" xfId="0" applyFont="1" applyBorder="1" applyAlignment="1">
      <alignment horizontal="left" vertical="top"/>
    </xf>
    <xf numFmtId="0" fontId="21" fillId="35" borderId="55" xfId="0" applyFont="1" applyFill="1" applyBorder="1" applyAlignment="1">
      <alignment horizontal="center" vertical="center" wrapText="1"/>
    </xf>
    <xf numFmtId="0" fontId="21" fillId="35" borderId="56" xfId="0" applyFont="1" applyFill="1" applyBorder="1" applyAlignment="1">
      <alignment horizontal="center" vertical="center" wrapText="1"/>
    </xf>
    <xf numFmtId="0" fontId="21" fillId="35" borderId="57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right"/>
    </xf>
    <xf numFmtId="0" fontId="23" fillId="0" borderId="58" xfId="0" applyFont="1" applyBorder="1" applyAlignment="1">
      <alignment horizontal="right"/>
    </xf>
    <xf numFmtId="0" fontId="23" fillId="34" borderId="59" xfId="0" applyFont="1" applyFill="1" applyBorder="1" applyAlignment="1">
      <alignment horizontal="right"/>
    </xf>
    <xf numFmtId="0" fontId="23" fillId="34" borderId="60" xfId="0" applyFont="1" applyFill="1" applyBorder="1" applyAlignment="1">
      <alignment horizontal="right"/>
    </xf>
    <xf numFmtId="0" fontId="22" fillId="35" borderId="55" xfId="0" applyFont="1" applyFill="1" applyBorder="1" applyAlignment="1">
      <alignment horizontal="center" vertical="top" wrapText="1"/>
    </xf>
    <xf numFmtId="0" fontId="22" fillId="35" borderId="61" xfId="0" applyFont="1" applyFill="1" applyBorder="1" applyAlignment="1">
      <alignment horizontal="center" vertical="top" wrapText="1"/>
    </xf>
    <xf numFmtId="0" fontId="22" fillId="35" borderId="62" xfId="0" applyFont="1" applyFill="1" applyBorder="1" applyAlignment="1">
      <alignment horizontal="center" vertical="top" wrapText="1"/>
    </xf>
    <xf numFmtId="0" fontId="25" fillId="0" borderId="0" xfId="63" applyFont="1" applyAlignment="1">
      <alignment horizontal="left"/>
      <protection/>
    </xf>
    <xf numFmtId="0" fontId="23" fillId="0" borderId="20" xfId="0" applyFont="1" applyBorder="1" applyAlignment="1">
      <alignment horizontal="left" vertical="top"/>
    </xf>
    <xf numFmtId="0" fontId="23" fillId="0" borderId="58" xfId="0" applyFont="1" applyBorder="1" applyAlignment="1">
      <alignment horizontal="left" vertical="top"/>
    </xf>
    <xf numFmtId="0" fontId="23" fillId="0" borderId="26" xfId="0" applyFont="1" applyBorder="1" applyAlignment="1">
      <alignment horizontal="left" vertical="top"/>
    </xf>
    <xf numFmtId="0" fontId="23" fillId="0" borderId="63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17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2" fillId="0" borderId="68" xfId="0" applyFont="1" applyBorder="1" applyAlignment="1">
      <alignment horizontal="center" vertical="top" wrapText="1"/>
    </xf>
    <xf numFmtId="0" fontId="22" fillId="33" borderId="20" xfId="0" applyFont="1" applyFill="1" applyBorder="1" applyAlignment="1">
      <alignment horizontal="right"/>
    </xf>
    <xf numFmtId="0" fontId="22" fillId="33" borderId="58" xfId="0" applyFont="1" applyFill="1" applyBorder="1" applyAlignment="1">
      <alignment horizontal="right"/>
    </xf>
    <xf numFmtId="0" fontId="23" fillId="0" borderId="66" xfId="0" applyFont="1" applyBorder="1" applyAlignment="1">
      <alignment horizontal="center" vertical="top"/>
    </xf>
    <xf numFmtId="0" fontId="23" fillId="0" borderId="67" xfId="0" applyFont="1" applyBorder="1" applyAlignment="1">
      <alignment horizontal="center" vertical="top"/>
    </xf>
    <xf numFmtId="0" fontId="23" fillId="0" borderId="68" xfId="0" applyFont="1" applyBorder="1" applyAlignment="1">
      <alignment horizontal="center" vertical="top"/>
    </xf>
    <xf numFmtId="0" fontId="23" fillId="34" borderId="20" xfId="0" applyFont="1" applyFill="1" applyBorder="1" applyAlignment="1">
      <alignment horizontal="right"/>
    </xf>
    <xf numFmtId="0" fontId="23" fillId="34" borderId="58" xfId="0" applyFont="1" applyFill="1" applyBorder="1" applyAlignment="1">
      <alignment horizontal="right"/>
    </xf>
    <xf numFmtId="0" fontId="17" fillId="0" borderId="69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49" fontId="17" fillId="0" borderId="25" xfId="0" applyNumberFormat="1" applyFont="1" applyBorder="1" applyAlignment="1">
      <alignment horizontal="center" vertical="center" textRotation="90" wrapText="1"/>
    </xf>
    <xf numFmtId="0" fontId="21" fillId="36" borderId="66" xfId="0" applyFont="1" applyFill="1" applyBorder="1" applyAlignment="1">
      <alignment horizontal="center" vertical="top" wrapText="1"/>
    </xf>
    <xf numFmtId="0" fontId="21" fillId="36" borderId="67" xfId="0" applyFont="1" applyFill="1" applyBorder="1" applyAlignment="1">
      <alignment horizontal="center" vertical="top" wrapText="1"/>
    </xf>
    <xf numFmtId="0" fontId="21" fillId="36" borderId="68" xfId="0" applyFont="1" applyFill="1" applyBorder="1" applyAlignment="1">
      <alignment horizontal="center" vertical="top" wrapText="1"/>
    </xf>
    <xf numFmtId="0" fontId="22" fillId="34" borderId="20" xfId="0" applyFont="1" applyFill="1" applyBorder="1" applyAlignment="1">
      <alignment horizontal="right"/>
    </xf>
    <xf numFmtId="0" fontId="22" fillId="34" borderId="58" xfId="0" applyFont="1" applyFill="1" applyBorder="1" applyAlignment="1">
      <alignment horizontal="right"/>
    </xf>
    <xf numFmtId="0" fontId="22" fillId="33" borderId="66" xfId="0" applyFont="1" applyFill="1" applyBorder="1" applyAlignment="1">
      <alignment horizontal="center" vertical="top" wrapText="1"/>
    </xf>
    <xf numFmtId="0" fontId="22" fillId="33" borderId="67" xfId="0" applyFont="1" applyFill="1" applyBorder="1" applyAlignment="1">
      <alignment horizontal="center" vertical="top" wrapText="1"/>
    </xf>
    <xf numFmtId="0" fontId="22" fillId="33" borderId="68" xfId="0" applyFont="1" applyFill="1" applyBorder="1" applyAlignment="1">
      <alignment horizontal="center" vertical="top" wrapText="1"/>
    </xf>
    <xf numFmtId="0" fontId="17" fillId="0" borderId="7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center" textRotation="90"/>
    </xf>
    <xf numFmtId="0" fontId="17" fillId="0" borderId="34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center" textRotation="90" wrapText="1"/>
    </xf>
    <xf numFmtId="0" fontId="17" fillId="0" borderId="71" xfId="0" applyFont="1" applyBorder="1" applyAlignment="1">
      <alignment horizontal="center" vertical="top" textRotation="90"/>
    </xf>
    <xf numFmtId="0" fontId="17" fillId="0" borderId="12" xfId="0" applyFont="1" applyBorder="1" applyAlignment="1">
      <alignment horizontal="center" vertical="center"/>
    </xf>
    <xf numFmtId="0" fontId="23" fillId="0" borderId="54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35" xfId="0" applyFont="1" applyBorder="1" applyAlignment="1">
      <alignment horizontal="left" vertical="top" wrapText="1"/>
    </xf>
    <xf numFmtId="0" fontId="23" fillId="33" borderId="54" xfId="0" applyFont="1" applyFill="1" applyBorder="1" applyAlignment="1">
      <alignment horizontal="right"/>
    </xf>
    <xf numFmtId="0" fontId="23" fillId="33" borderId="35" xfId="0" applyFont="1" applyFill="1" applyBorder="1" applyAlignment="1">
      <alignment horizontal="right"/>
    </xf>
    <xf numFmtId="0" fontId="21" fillId="35" borderId="61" xfId="0" applyFont="1" applyFill="1" applyBorder="1" applyAlignment="1">
      <alignment horizontal="center" vertical="center" wrapText="1"/>
    </xf>
    <xf numFmtId="0" fontId="21" fillId="35" borderId="62" xfId="0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top" wrapText="1"/>
    </xf>
    <xf numFmtId="0" fontId="17" fillId="0" borderId="72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top" wrapText="1"/>
    </xf>
    <xf numFmtId="0" fontId="17" fillId="0" borderId="39" xfId="0" applyFont="1" applyBorder="1" applyAlignment="1">
      <alignment horizontal="center" vertical="top" wrapText="1"/>
    </xf>
    <xf numFmtId="0" fontId="23" fillId="33" borderId="17" xfId="0" applyFont="1" applyFill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3" xfId="63"/>
    <cellStyle name="Обычный_b_z_05_03v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46"/>
  <sheetViews>
    <sheetView view="pageLayout" zoomScale="70" zoomScalePageLayoutView="70" workbookViewId="0" topLeftCell="A7">
      <selection activeCell="G38" sqref="G38:G39"/>
    </sheetView>
  </sheetViews>
  <sheetFormatPr defaultColWidth="8.625" defaultRowHeight="12.75"/>
  <cols>
    <col min="1" max="1" width="4.125" style="1" customWidth="1"/>
    <col min="2" max="2" width="3.00390625" style="1" customWidth="1"/>
    <col min="3" max="12" width="3.375" style="1" customWidth="1"/>
    <col min="13" max="13" width="1.4921875" style="1" customWidth="1"/>
    <col min="14" max="14" width="3.625" style="1" customWidth="1"/>
    <col min="15" max="55" width="3.375" style="1" customWidth="1"/>
    <col min="56" max="60" width="2.50390625" style="1" customWidth="1"/>
    <col min="61" max="65" width="1.4921875" style="1" customWidth="1"/>
    <col min="66" max="66" width="0.875" style="1" customWidth="1"/>
    <col min="67" max="16384" width="8.625" style="1" customWidth="1"/>
  </cols>
  <sheetData>
    <row r="1" spans="17:26" ht="15">
      <c r="Q1" s="116" t="s">
        <v>0</v>
      </c>
      <c r="R1" s="117"/>
      <c r="S1" s="117"/>
      <c r="T1" s="117"/>
      <c r="U1" s="117"/>
      <c r="V1" s="117"/>
      <c r="W1" s="117"/>
      <c r="X1" s="117"/>
      <c r="Y1" s="117"/>
      <c r="Z1" s="117"/>
    </row>
    <row r="2" ht="15">
      <c r="W2" s="3" t="s">
        <v>179</v>
      </c>
    </row>
    <row r="5" spans="3:67" ht="12" customHeight="1">
      <c r="C5" s="4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6"/>
      <c r="AM5" s="6"/>
      <c r="AN5" s="6"/>
      <c r="AO5" s="6"/>
      <c r="AP5" s="6"/>
      <c r="AQ5" s="6"/>
      <c r="AR5" s="7"/>
      <c r="AS5" s="8"/>
      <c r="AT5" s="9"/>
      <c r="AU5" s="10"/>
      <c r="AV5" s="10"/>
      <c r="AW5" s="10"/>
      <c r="AX5" s="10"/>
      <c r="AY5" s="10"/>
      <c r="BB5" s="6"/>
      <c r="BC5" s="6"/>
      <c r="BD5" s="6"/>
      <c r="BG5" s="6"/>
      <c r="BH5" s="6"/>
      <c r="BI5" s="6"/>
      <c r="BJ5" s="6"/>
      <c r="BK5" s="6"/>
      <c r="BL5" s="6"/>
      <c r="BM5" s="6"/>
      <c r="BN5" s="6"/>
      <c r="BO5" s="6"/>
    </row>
    <row r="6" spans="1:67" ht="12" customHeight="1">
      <c r="A6" s="11"/>
      <c r="B6" s="11"/>
      <c r="D6" s="12" t="s">
        <v>2</v>
      </c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4"/>
      <c r="AR6" s="7"/>
      <c r="AS6" s="15"/>
      <c r="AT6" s="15"/>
      <c r="AU6" s="15"/>
      <c r="AV6" s="193" t="s">
        <v>178</v>
      </c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6"/>
      <c r="BJ6" s="6"/>
      <c r="BK6" s="6"/>
      <c r="BL6" s="6"/>
      <c r="BM6" s="6"/>
      <c r="BN6" s="6"/>
      <c r="BO6" s="6"/>
    </row>
    <row r="7" spans="1:67" ht="12" customHeight="1">
      <c r="A7" s="16"/>
      <c r="B7" s="16"/>
      <c r="C7" s="16"/>
      <c r="D7" s="16"/>
      <c r="E7" s="16"/>
      <c r="F7" s="16"/>
      <c r="G7" s="17" t="s">
        <v>3</v>
      </c>
      <c r="H7" s="16"/>
      <c r="I7" s="16"/>
      <c r="J7" s="16"/>
      <c r="K7" s="16"/>
      <c r="L7" s="16"/>
      <c r="M7" s="16"/>
      <c r="N7" s="16"/>
      <c r="O7" s="16"/>
      <c r="AQ7" s="7"/>
      <c r="AS7" s="15"/>
      <c r="AT7" s="15"/>
      <c r="AU7" s="15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6"/>
      <c r="BJ7" s="6"/>
      <c r="BK7" s="6"/>
      <c r="BL7" s="6"/>
      <c r="BM7" s="6"/>
      <c r="BN7" s="6"/>
      <c r="BO7" s="6"/>
    </row>
    <row r="8" spans="2:67" ht="12" customHeight="1">
      <c r="B8" s="18" t="s">
        <v>4</v>
      </c>
      <c r="AT8" s="19"/>
      <c r="AU8" s="20" t="s">
        <v>197</v>
      </c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6"/>
      <c r="BJ8" s="6"/>
      <c r="BK8" s="6"/>
      <c r="BL8" s="6"/>
      <c r="BM8" s="6"/>
      <c r="BN8" s="6"/>
      <c r="BO8" s="6"/>
    </row>
    <row r="9" spans="1:67" ht="12" customHeight="1">
      <c r="A9" s="1" t="s">
        <v>5</v>
      </c>
      <c r="Q9" s="2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R9" s="21"/>
      <c r="AS9" s="21"/>
      <c r="AU9" s="21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6"/>
      <c r="BJ9" s="6"/>
      <c r="BK9" s="6"/>
      <c r="BL9" s="6"/>
      <c r="BM9" s="6"/>
      <c r="BN9" s="6"/>
      <c r="BO9" s="6"/>
    </row>
    <row r="10" spans="2:67" ht="12" customHeight="1">
      <c r="B10" s="22" t="s">
        <v>6</v>
      </c>
      <c r="S10" s="18"/>
      <c r="AR10" s="21"/>
      <c r="AS10" s="21"/>
      <c r="AT10" s="21"/>
      <c r="AU10" s="21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6"/>
      <c r="BJ10" s="6"/>
      <c r="BK10" s="6"/>
      <c r="BL10" s="6"/>
      <c r="BM10" s="6"/>
      <c r="BN10" s="6"/>
      <c r="BO10" s="6"/>
    </row>
    <row r="11" spans="1:67" ht="12" customHeight="1">
      <c r="A11" s="23" t="s">
        <v>146</v>
      </c>
      <c r="B11" s="22"/>
      <c r="S11" s="18"/>
      <c r="AR11" s="21"/>
      <c r="AS11" s="21"/>
      <c r="AT11" s="21"/>
      <c r="AU11" s="21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6"/>
      <c r="BJ11" s="6"/>
      <c r="BK11" s="6"/>
      <c r="BL11" s="6"/>
      <c r="BM11" s="6"/>
      <c r="BN11" s="6"/>
      <c r="BO11" s="6"/>
    </row>
    <row r="12" spans="2:67" ht="12" customHeight="1">
      <c r="B12" s="22"/>
      <c r="S12" s="18"/>
      <c r="AR12" s="21"/>
      <c r="AS12" s="21"/>
      <c r="AT12" s="21"/>
      <c r="AU12" s="21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6"/>
      <c r="BJ12" s="6"/>
      <c r="BK12" s="6"/>
      <c r="BL12" s="6"/>
      <c r="BM12" s="6"/>
      <c r="BN12" s="6"/>
      <c r="BO12" s="6"/>
    </row>
    <row r="13" spans="2:67" ht="12" customHeight="1">
      <c r="B13" s="22"/>
      <c r="S13" s="18"/>
      <c r="AR13" s="21"/>
      <c r="AS13" s="21"/>
      <c r="AT13" s="21"/>
      <c r="AU13" s="21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6"/>
      <c r="BJ13" s="6"/>
      <c r="BK13" s="6"/>
      <c r="BL13" s="6"/>
      <c r="BM13" s="6"/>
      <c r="BN13" s="6"/>
      <c r="BO13" s="6"/>
    </row>
    <row r="14" spans="2:67" ht="12" customHeight="1">
      <c r="B14" s="22"/>
      <c r="S14" s="18"/>
      <c r="AR14" s="21"/>
      <c r="AS14" s="21"/>
      <c r="AT14" s="21"/>
      <c r="AU14" s="21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6"/>
      <c r="BJ14" s="6"/>
      <c r="BK14" s="6"/>
      <c r="BL14" s="6"/>
      <c r="BM14" s="6"/>
      <c r="BN14" s="6"/>
      <c r="BO14" s="6"/>
    </row>
    <row r="15" spans="1:67" ht="12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S15" s="13"/>
      <c r="AT15" s="13"/>
      <c r="AU15" s="13"/>
      <c r="AV15" s="194" t="s">
        <v>7</v>
      </c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6"/>
      <c r="BJ15" s="6"/>
      <c r="BK15" s="6"/>
      <c r="BL15" s="6"/>
      <c r="BM15" s="6"/>
      <c r="BN15" s="6"/>
      <c r="BO15" s="6"/>
    </row>
    <row r="16" spans="16:67" ht="13.5" customHeight="1">
      <c r="P16" s="18"/>
      <c r="AS16" s="21"/>
      <c r="AT16" s="21"/>
      <c r="AU16" s="20" t="s">
        <v>8</v>
      </c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6"/>
      <c r="BJ16" s="6"/>
      <c r="BK16" s="6"/>
      <c r="BL16" s="6"/>
      <c r="BM16" s="6"/>
      <c r="BN16" s="6"/>
      <c r="BO16" s="6"/>
    </row>
    <row r="17" spans="45:67" ht="12" customHeight="1">
      <c r="AS17" s="15"/>
      <c r="AT17" s="15"/>
      <c r="AU17" s="15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6"/>
      <c r="BJ17" s="6"/>
      <c r="BK17" s="6"/>
      <c r="BL17" s="6"/>
      <c r="BM17" s="6"/>
      <c r="BN17" s="6"/>
      <c r="BO17" s="6"/>
    </row>
    <row r="18" spans="24:67" ht="18.75" customHeight="1">
      <c r="X18" s="25" t="s">
        <v>9</v>
      </c>
      <c r="AR18" s="21"/>
      <c r="AS18" s="21"/>
      <c r="AT18" s="21"/>
      <c r="AU18" s="21"/>
      <c r="AV18" s="195" t="s">
        <v>10</v>
      </c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6"/>
      <c r="BJ18" s="6"/>
      <c r="BK18" s="6"/>
      <c r="BL18" s="6"/>
      <c r="BM18" s="6"/>
      <c r="BN18" s="6"/>
      <c r="BO18" s="6"/>
    </row>
    <row r="19" spans="45:67" ht="12" customHeight="1">
      <c r="AS19" s="13"/>
      <c r="AT19" s="13"/>
      <c r="AU19" s="13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6"/>
      <c r="BJ19" s="6"/>
      <c r="BK19" s="6"/>
      <c r="BL19" s="6"/>
      <c r="BM19" s="6"/>
      <c r="BN19" s="6"/>
      <c r="BO19" s="6"/>
    </row>
    <row r="20" spans="45:67" ht="12" customHeight="1">
      <c r="AS20" s="13"/>
      <c r="AT20" s="13"/>
      <c r="AU20" s="13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6"/>
      <c r="BJ20" s="6"/>
      <c r="BK20" s="6"/>
      <c r="BL20" s="6"/>
      <c r="BM20" s="6"/>
      <c r="BN20" s="6"/>
      <c r="BO20" s="6"/>
    </row>
    <row r="21" spans="1:67" ht="12" customHeight="1">
      <c r="A21" s="1" t="s">
        <v>12</v>
      </c>
      <c r="F21" s="13"/>
      <c r="G21" s="13"/>
      <c r="H21" s="13"/>
      <c r="I21" s="13"/>
      <c r="J21" s="13"/>
      <c r="K21" s="26" t="s">
        <v>13</v>
      </c>
      <c r="L21" s="13"/>
      <c r="M21" s="13"/>
      <c r="N21" s="13"/>
      <c r="O21" s="13"/>
      <c r="P21" s="13"/>
      <c r="Q21" s="13"/>
      <c r="S21" s="1" t="s">
        <v>14</v>
      </c>
      <c r="Y21" s="198" t="s">
        <v>162</v>
      </c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T21" s="13"/>
      <c r="AU21" s="20" t="s">
        <v>15</v>
      </c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6"/>
      <c r="BJ21" s="6"/>
      <c r="BK21" s="6"/>
      <c r="BL21" s="6"/>
      <c r="BM21" s="6"/>
      <c r="BN21" s="6"/>
      <c r="BO21" s="6"/>
    </row>
    <row r="22" spans="6:67" ht="12" customHeight="1">
      <c r="F22" s="13"/>
      <c r="G22" s="13"/>
      <c r="H22" s="13"/>
      <c r="I22" s="13"/>
      <c r="J22" s="13"/>
      <c r="K22" s="26"/>
      <c r="L22" s="13"/>
      <c r="M22" s="13"/>
      <c r="N22" s="13"/>
      <c r="O22" s="13"/>
      <c r="P22" s="13"/>
      <c r="Q22" s="13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T22" s="13"/>
      <c r="AU22" s="20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6"/>
      <c r="BJ22" s="6"/>
      <c r="BK22" s="6"/>
      <c r="BL22" s="6"/>
      <c r="BM22" s="6"/>
      <c r="BN22" s="6"/>
      <c r="BO22" s="6"/>
    </row>
    <row r="23" spans="1:67" s="60" customFormat="1" ht="14.25" customHeight="1">
      <c r="A23" s="60" t="s">
        <v>11</v>
      </c>
      <c r="G23" s="61"/>
      <c r="H23" s="61"/>
      <c r="I23" s="61"/>
      <c r="J23" s="61"/>
      <c r="K23" s="61"/>
      <c r="L23" s="61"/>
      <c r="M23" s="13"/>
      <c r="N23" s="13"/>
      <c r="O23" s="13"/>
      <c r="P23" s="13"/>
      <c r="Q23" s="13"/>
      <c r="R23" s="1"/>
      <c r="S23" s="1"/>
      <c r="T23" s="1"/>
      <c r="U23" s="1"/>
      <c r="V23" s="1"/>
      <c r="W23" s="1"/>
      <c r="X23" s="1"/>
      <c r="Y23" s="198" t="s">
        <v>164</v>
      </c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62"/>
      <c r="BJ23" s="62"/>
      <c r="BK23" s="62"/>
      <c r="BL23" s="62"/>
      <c r="BM23" s="62"/>
      <c r="BN23" s="62"/>
      <c r="BO23" s="62"/>
    </row>
    <row r="24" spans="6:67" ht="14.25" customHeight="1">
      <c r="F24" s="1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T24" s="13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6"/>
      <c r="BJ24" s="6"/>
      <c r="BK24" s="6"/>
      <c r="BL24" s="6"/>
      <c r="BM24" s="6"/>
      <c r="BN24" s="6"/>
      <c r="BO24" s="6"/>
    </row>
    <row r="25" spans="7:67" ht="12" customHeight="1" hidden="1"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</row>
    <row r="26" spans="7:67" ht="24.75" customHeight="1" hidden="1"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</row>
    <row r="27" spans="1:67" ht="12" customHeight="1">
      <c r="A27" s="1" t="s">
        <v>16</v>
      </c>
      <c r="G27" s="197" t="s">
        <v>163</v>
      </c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pans="7:67" ht="24.75" customHeight="1"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pans="1:67" ht="12" customHeight="1">
      <c r="A29" s="1" t="s">
        <v>17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7:67" ht="13.5" customHeight="1"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spans="15:67" ht="12" customHeight="1">
      <c r="O31" s="1" t="s">
        <v>18</v>
      </c>
      <c r="V31" s="27" t="s">
        <v>19</v>
      </c>
      <c r="W31" s="28"/>
      <c r="X31" s="13"/>
      <c r="Y31" s="13"/>
      <c r="Z31" s="13"/>
      <c r="AA31" s="13"/>
      <c r="AB31" s="13"/>
      <c r="AC31" s="13"/>
      <c r="AD31" s="11"/>
      <c r="AE31" s="11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</row>
    <row r="32" spans="1:67" ht="9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28"/>
      <c r="X32" s="13"/>
      <c r="Y32" s="29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4"/>
      <c r="BE32" s="14"/>
      <c r="BF32" s="14"/>
      <c r="BG32" s="6"/>
      <c r="BH32" s="6"/>
      <c r="BI32" s="6"/>
      <c r="BJ32" s="6"/>
      <c r="BK32" s="6"/>
      <c r="BL32" s="6"/>
      <c r="BM32" s="6"/>
      <c r="BN32" s="6"/>
      <c r="BO32" s="6"/>
    </row>
    <row r="33" spans="1:67" ht="4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2"/>
      <c r="P33" s="21"/>
      <c r="Q33" s="21"/>
      <c r="R33" s="21"/>
      <c r="S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</row>
    <row r="34" spans="1:67" ht="17.25" customHeight="1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2" t="s">
        <v>20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</row>
    <row r="35" spans="1:67" ht="18" customHeight="1" thickBot="1">
      <c r="A35" s="77"/>
      <c r="B35" s="191" t="s">
        <v>21</v>
      </c>
      <c r="C35" s="179" t="s">
        <v>22</v>
      </c>
      <c r="D35" s="179"/>
      <c r="E35" s="179"/>
      <c r="F35" s="179"/>
      <c r="G35" s="179" t="s">
        <v>23</v>
      </c>
      <c r="H35" s="179"/>
      <c r="I35" s="179"/>
      <c r="J35" s="179"/>
      <c r="K35" s="179" t="s">
        <v>24</v>
      </c>
      <c r="L35" s="179"/>
      <c r="M35" s="179"/>
      <c r="N35" s="179"/>
      <c r="O35" s="179"/>
      <c r="P35" s="179"/>
      <c r="Q35" s="179" t="s">
        <v>25</v>
      </c>
      <c r="R35" s="179"/>
      <c r="S35" s="179"/>
      <c r="T35" s="179"/>
      <c r="U35" s="179" t="s">
        <v>26</v>
      </c>
      <c r="V35" s="179"/>
      <c r="W35" s="179"/>
      <c r="X35" s="179"/>
      <c r="Y35" s="179"/>
      <c r="Z35" s="179" t="s">
        <v>27</v>
      </c>
      <c r="AA35" s="179"/>
      <c r="AB35" s="179"/>
      <c r="AC35" s="179"/>
      <c r="AD35" s="179" t="s">
        <v>28</v>
      </c>
      <c r="AE35" s="179"/>
      <c r="AF35" s="179"/>
      <c r="AG35" s="179"/>
      <c r="AH35" s="179" t="s">
        <v>29</v>
      </c>
      <c r="AI35" s="179"/>
      <c r="AJ35" s="179"/>
      <c r="AK35" s="179"/>
      <c r="AL35" s="179" t="s">
        <v>30</v>
      </c>
      <c r="AM35" s="179"/>
      <c r="AN35" s="179"/>
      <c r="AO35" s="179"/>
      <c r="AP35" s="179"/>
      <c r="AQ35" s="179" t="s">
        <v>31</v>
      </c>
      <c r="AR35" s="179"/>
      <c r="AS35" s="179"/>
      <c r="AT35" s="179"/>
      <c r="AU35" s="179" t="s">
        <v>32</v>
      </c>
      <c r="AV35" s="179"/>
      <c r="AW35" s="179"/>
      <c r="AX35" s="179"/>
      <c r="AY35" s="179"/>
      <c r="AZ35" s="180" t="s">
        <v>33</v>
      </c>
      <c r="BA35" s="180"/>
      <c r="BB35" s="180"/>
      <c r="BC35" s="181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</row>
    <row r="36" spans="1:67" ht="19.5" customHeight="1">
      <c r="A36" s="77"/>
      <c r="B36" s="192"/>
      <c r="C36" s="30" t="s">
        <v>34</v>
      </c>
      <c r="D36" s="30" t="s">
        <v>35</v>
      </c>
      <c r="E36" s="30" t="s">
        <v>36</v>
      </c>
      <c r="F36" s="30" t="s">
        <v>37</v>
      </c>
      <c r="G36" s="30" t="s">
        <v>38</v>
      </c>
      <c r="H36" s="30" t="s">
        <v>39</v>
      </c>
      <c r="I36" s="30" t="s">
        <v>40</v>
      </c>
      <c r="J36" s="30" t="s">
        <v>41</v>
      </c>
      <c r="K36" s="30" t="s">
        <v>42</v>
      </c>
      <c r="L36" s="30" t="s">
        <v>43</v>
      </c>
      <c r="M36" s="183" t="s">
        <v>44</v>
      </c>
      <c r="N36" s="184"/>
      <c r="O36" s="30" t="s">
        <v>45</v>
      </c>
      <c r="P36" s="30" t="s">
        <v>46</v>
      </c>
      <c r="Q36" s="30" t="s">
        <v>47</v>
      </c>
      <c r="R36" s="30" t="s">
        <v>48</v>
      </c>
      <c r="S36" s="30" t="s">
        <v>49</v>
      </c>
      <c r="T36" s="30" t="s">
        <v>50</v>
      </c>
      <c r="U36" s="30" t="s">
        <v>51</v>
      </c>
      <c r="V36" s="30" t="s">
        <v>52</v>
      </c>
      <c r="W36" s="30" t="s">
        <v>53</v>
      </c>
      <c r="X36" s="30" t="s">
        <v>54</v>
      </c>
      <c r="Y36" s="30" t="s">
        <v>55</v>
      </c>
      <c r="Z36" s="30" t="s">
        <v>56</v>
      </c>
      <c r="AA36" s="30" t="s">
        <v>57</v>
      </c>
      <c r="AB36" s="30" t="s">
        <v>58</v>
      </c>
      <c r="AC36" s="30" t="s">
        <v>59</v>
      </c>
      <c r="AD36" s="30" t="s">
        <v>60</v>
      </c>
      <c r="AE36" s="30" t="s">
        <v>61</v>
      </c>
      <c r="AF36" s="30" t="s">
        <v>62</v>
      </c>
      <c r="AG36" s="30" t="s">
        <v>63</v>
      </c>
      <c r="AH36" s="30" t="s">
        <v>64</v>
      </c>
      <c r="AI36" s="30" t="s">
        <v>65</v>
      </c>
      <c r="AJ36" s="30" t="s">
        <v>66</v>
      </c>
      <c r="AK36" s="30" t="s">
        <v>67</v>
      </c>
      <c r="AL36" s="30" t="s">
        <v>68</v>
      </c>
      <c r="AM36" s="30" t="s">
        <v>69</v>
      </c>
      <c r="AN36" s="30" t="s">
        <v>70</v>
      </c>
      <c r="AO36" s="30" t="s">
        <v>71</v>
      </c>
      <c r="AP36" s="30" t="s">
        <v>72</v>
      </c>
      <c r="AQ36" s="30" t="s">
        <v>73</v>
      </c>
      <c r="AR36" s="30" t="s">
        <v>74</v>
      </c>
      <c r="AS36" s="30" t="s">
        <v>75</v>
      </c>
      <c r="AT36" s="30" t="s">
        <v>76</v>
      </c>
      <c r="AU36" s="30" t="s">
        <v>77</v>
      </c>
      <c r="AV36" s="30" t="s">
        <v>78</v>
      </c>
      <c r="AW36" s="30" t="s">
        <v>79</v>
      </c>
      <c r="AX36" s="30" t="s">
        <v>80</v>
      </c>
      <c r="AY36" s="30" t="s">
        <v>81</v>
      </c>
      <c r="AZ36" s="30" t="s">
        <v>82</v>
      </c>
      <c r="BA36" s="30" t="s">
        <v>83</v>
      </c>
      <c r="BB36" s="30" t="s">
        <v>84</v>
      </c>
      <c r="BC36" s="78" t="s">
        <v>85</v>
      </c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</row>
    <row r="37" spans="1:67" s="33" customFormat="1" ht="12" customHeight="1">
      <c r="A37" s="31"/>
      <c r="B37" s="108">
        <v>1</v>
      </c>
      <c r="C37" s="154" t="s">
        <v>86</v>
      </c>
      <c r="D37" s="154" t="s">
        <v>86</v>
      </c>
      <c r="E37" s="154" t="s">
        <v>86</v>
      </c>
      <c r="F37" s="154" t="s">
        <v>86</v>
      </c>
      <c r="G37" s="154" t="s">
        <v>86</v>
      </c>
      <c r="H37" s="154" t="s">
        <v>86</v>
      </c>
      <c r="I37" s="154" t="s">
        <v>86</v>
      </c>
      <c r="J37" s="154" t="s">
        <v>86</v>
      </c>
      <c r="K37" s="155" t="s">
        <v>90</v>
      </c>
      <c r="L37" s="155" t="s">
        <v>90</v>
      </c>
      <c r="M37" s="185" t="s">
        <v>90</v>
      </c>
      <c r="N37" s="186"/>
      <c r="O37" s="155" t="s">
        <v>90</v>
      </c>
      <c r="P37" s="155" t="s">
        <v>90</v>
      </c>
      <c r="Q37" s="155" t="s">
        <v>90</v>
      </c>
      <c r="R37" s="155" t="s">
        <v>90</v>
      </c>
      <c r="S37" s="155" t="s">
        <v>90</v>
      </c>
      <c r="T37" s="156" t="s">
        <v>200</v>
      </c>
      <c r="U37" s="154" t="s">
        <v>87</v>
      </c>
      <c r="V37" s="154" t="s">
        <v>87</v>
      </c>
      <c r="W37" s="154" t="s">
        <v>89</v>
      </c>
      <c r="X37" s="154" t="s">
        <v>89</v>
      </c>
      <c r="Y37" s="154" t="s">
        <v>87</v>
      </c>
      <c r="Z37" s="154" t="s">
        <v>91</v>
      </c>
      <c r="AA37" s="154" t="s">
        <v>91</v>
      </c>
      <c r="AB37" s="154" t="s">
        <v>91</v>
      </c>
      <c r="AC37" s="154" t="s">
        <v>91</v>
      </c>
      <c r="AD37" s="154" t="s">
        <v>91</v>
      </c>
      <c r="AE37" s="154" t="s">
        <v>91</v>
      </c>
      <c r="AF37" s="156" t="s">
        <v>200</v>
      </c>
      <c r="AG37" s="156" t="s">
        <v>200</v>
      </c>
      <c r="AH37" s="154" t="s">
        <v>91</v>
      </c>
      <c r="AI37" s="154" t="s">
        <v>91</v>
      </c>
      <c r="AJ37" s="154" t="s">
        <v>91</v>
      </c>
      <c r="AK37" s="154" t="s">
        <v>91</v>
      </c>
      <c r="AL37" s="154" t="s">
        <v>91</v>
      </c>
      <c r="AM37" s="154" t="s">
        <v>91</v>
      </c>
      <c r="AN37" s="154" t="s">
        <v>91</v>
      </c>
      <c r="AO37" s="156" t="s">
        <v>200</v>
      </c>
      <c r="AP37" s="156" t="s">
        <v>200</v>
      </c>
      <c r="AQ37" s="154" t="s">
        <v>91</v>
      </c>
      <c r="AR37" s="154" t="s">
        <v>91</v>
      </c>
      <c r="AS37" s="154" t="s">
        <v>92</v>
      </c>
      <c r="AT37" s="154" t="s">
        <v>92</v>
      </c>
      <c r="AU37" s="154" t="s">
        <v>88</v>
      </c>
      <c r="AV37" s="154" t="s">
        <v>88</v>
      </c>
      <c r="AW37" s="154" t="s">
        <v>88</v>
      </c>
      <c r="AX37" s="154" t="s">
        <v>88</v>
      </c>
      <c r="AY37" s="154" t="s">
        <v>88</v>
      </c>
      <c r="AZ37" s="154" t="s">
        <v>88</v>
      </c>
      <c r="BA37" s="154" t="s">
        <v>88</v>
      </c>
      <c r="BB37" s="154" t="s">
        <v>88</v>
      </c>
      <c r="BC37" s="157" t="s">
        <v>88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</row>
    <row r="38" spans="1:67" s="33" customFormat="1" ht="12" customHeight="1" thickBot="1">
      <c r="A38" s="31"/>
      <c r="B38" s="109">
        <v>2</v>
      </c>
      <c r="C38" s="154" t="s">
        <v>86</v>
      </c>
      <c r="D38" s="154" t="s">
        <v>86</v>
      </c>
      <c r="E38" s="154" t="s">
        <v>86</v>
      </c>
      <c r="F38" s="154" t="s">
        <v>86</v>
      </c>
      <c r="G38" s="156" t="s">
        <v>200</v>
      </c>
      <c r="H38" s="156" t="s">
        <v>200</v>
      </c>
      <c r="I38" s="154" t="s">
        <v>86</v>
      </c>
      <c r="J38" s="154" t="s">
        <v>86</v>
      </c>
      <c r="K38" s="154" t="s">
        <v>86</v>
      </c>
      <c r="L38" s="154" t="s">
        <v>86</v>
      </c>
      <c r="M38" s="187" t="s">
        <v>86</v>
      </c>
      <c r="N38" s="188"/>
      <c r="O38" s="154" t="s">
        <v>86</v>
      </c>
      <c r="P38" s="156" t="s">
        <v>200</v>
      </c>
      <c r="Q38" s="156" t="s">
        <v>200</v>
      </c>
      <c r="R38" s="156" t="s">
        <v>200</v>
      </c>
      <c r="S38" s="154" t="s">
        <v>89</v>
      </c>
      <c r="T38" s="158" t="s">
        <v>93</v>
      </c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60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</row>
    <row r="39" spans="1:67" s="33" customFormat="1" ht="12" customHeight="1">
      <c r="A39" s="31"/>
      <c r="B39" s="3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</row>
    <row r="40" spans="1:67" s="33" customFormat="1" ht="12" customHeight="1">
      <c r="A40" s="31"/>
      <c r="B40" s="31" t="s">
        <v>94</v>
      </c>
      <c r="C40" s="34"/>
      <c r="D40" s="34"/>
      <c r="E40" s="34"/>
      <c r="F40" s="34"/>
      <c r="G40" s="34"/>
      <c r="H40" s="34"/>
      <c r="I40" s="34"/>
      <c r="J40" s="182" t="s">
        <v>201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32"/>
      <c r="BH40" s="32"/>
      <c r="BI40" s="32"/>
      <c r="BJ40" s="32"/>
      <c r="BK40" s="32"/>
      <c r="BL40" s="32"/>
      <c r="BM40" s="32"/>
      <c r="BN40" s="32"/>
      <c r="BO40" s="32"/>
    </row>
    <row r="41" spans="1:67" s="33" customFormat="1" ht="12" customHeight="1">
      <c r="A41" s="31"/>
      <c r="B41" s="31"/>
      <c r="C41" s="34"/>
      <c r="D41" s="34"/>
      <c r="E41" s="34"/>
      <c r="F41" s="34"/>
      <c r="G41" s="34"/>
      <c r="H41" s="34"/>
      <c r="I41" s="34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32"/>
      <c r="BH41" s="32"/>
      <c r="BI41" s="32"/>
      <c r="BJ41" s="32"/>
      <c r="BK41" s="32"/>
      <c r="BL41" s="32"/>
      <c r="BM41" s="32"/>
      <c r="BN41" s="32"/>
      <c r="BO41" s="32"/>
    </row>
    <row r="42" spans="1:67" s="33" customFormat="1" ht="20.25" customHeight="1">
      <c r="A42" s="31"/>
      <c r="B42" s="35" t="s">
        <v>95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6" t="s">
        <v>96</v>
      </c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6" t="s">
        <v>97</v>
      </c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</row>
    <row r="43" spans="1:67" s="33" customFormat="1" ht="134.25" customHeight="1">
      <c r="A43" s="37"/>
      <c r="B43" s="170" t="s">
        <v>98</v>
      </c>
      <c r="C43" s="170"/>
      <c r="D43" s="170" t="s">
        <v>99</v>
      </c>
      <c r="E43" s="170"/>
      <c r="F43" s="170" t="s">
        <v>202</v>
      </c>
      <c r="G43" s="170"/>
      <c r="H43" s="170" t="s">
        <v>100</v>
      </c>
      <c r="I43" s="170"/>
      <c r="J43" s="170" t="s">
        <v>101</v>
      </c>
      <c r="K43" s="170"/>
      <c r="L43" s="177" t="s">
        <v>102</v>
      </c>
      <c r="M43" s="178"/>
      <c r="N43" s="65"/>
      <c r="O43" s="170" t="s">
        <v>103</v>
      </c>
      <c r="P43" s="170"/>
      <c r="Q43" s="38" t="s">
        <v>104</v>
      </c>
      <c r="R43" s="37"/>
      <c r="S43" s="37"/>
      <c r="T43" s="37"/>
      <c r="U43" s="173" t="s">
        <v>105</v>
      </c>
      <c r="V43" s="173"/>
      <c r="W43" s="173"/>
      <c r="X43" s="173"/>
      <c r="Y43" s="173"/>
      <c r="Z43" s="173"/>
      <c r="AA43" s="173"/>
      <c r="AB43" s="173"/>
      <c r="AC43" s="170" t="s">
        <v>106</v>
      </c>
      <c r="AD43" s="170"/>
      <c r="AE43" s="170" t="s">
        <v>107</v>
      </c>
      <c r="AF43" s="170"/>
      <c r="AG43" s="37"/>
      <c r="AH43" s="170" t="s">
        <v>108</v>
      </c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 t="s">
        <v>109</v>
      </c>
      <c r="AU43" s="170"/>
      <c r="AV43" s="170"/>
      <c r="AW43" s="170"/>
      <c r="AX43" s="170"/>
      <c r="AY43" s="170"/>
      <c r="AZ43" s="170"/>
      <c r="BA43" s="170"/>
      <c r="BB43" s="170" t="s">
        <v>106</v>
      </c>
      <c r="BC43" s="170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</row>
    <row r="44" spans="1:67" s="33" customFormat="1" ht="12" customHeight="1">
      <c r="A44" s="37"/>
      <c r="B44" s="164">
        <v>1</v>
      </c>
      <c r="C44" s="164"/>
      <c r="D44" s="165">
        <v>23</v>
      </c>
      <c r="E44" s="165"/>
      <c r="F44" s="165">
        <v>5</v>
      </c>
      <c r="G44" s="165"/>
      <c r="H44" s="165">
        <v>12</v>
      </c>
      <c r="I44" s="165"/>
      <c r="J44" s="165">
        <v>4</v>
      </c>
      <c r="K44" s="165"/>
      <c r="L44" s="166">
        <v>8</v>
      </c>
      <c r="M44" s="167"/>
      <c r="N44" s="66"/>
      <c r="O44" s="171"/>
      <c r="P44" s="171"/>
      <c r="Q44" s="107">
        <f>SUM(D44:P44)</f>
        <v>52</v>
      </c>
      <c r="R44" s="39"/>
      <c r="S44" s="39"/>
      <c r="T44" s="39"/>
      <c r="U44" s="174" t="s">
        <v>170</v>
      </c>
      <c r="V44" s="174"/>
      <c r="W44" s="174"/>
      <c r="X44" s="174"/>
      <c r="Y44" s="174"/>
      <c r="Z44" s="174"/>
      <c r="AA44" s="174"/>
      <c r="AB44" s="174"/>
      <c r="AC44" s="175">
        <v>1</v>
      </c>
      <c r="AD44" s="176"/>
      <c r="AE44" s="172">
        <v>8</v>
      </c>
      <c r="AF44" s="172"/>
      <c r="AG44" s="39"/>
      <c r="AH44" s="168" t="s">
        <v>198</v>
      </c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 t="s">
        <v>199</v>
      </c>
      <c r="AU44" s="168"/>
      <c r="AV44" s="168"/>
      <c r="AW44" s="168"/>
      <c r="AX44" s="168"/>
      <c r="AY44" s="168"/>
      <c r="AZ44" s="168"/>
      <c r="BA44" s="168"/>
      <c r="BB44" s="169">
        <v>3</v>
      </c>
      <c r="BC44" s="169"/>
      <c r="BD44" s="39"/>
      <c r="BE44" s="39"/>
      <c r="BF44" s="37"/>
      <c r="BG44" s="39"/>
      <c r="BH44" s="39"/>
      <c r="BI44" s="39"/>
      <c r="BJ44" s="39"/>
      <c r="BK44" s="39"/>
      <c r="BL44" s="37"/>
      <c r="BM44" s="37"/>
      <c r="BN44" s="37"/>
      <c r="BO44" s="37"/>
    </row>
    <row r="45" spans="1:67" s="33" customFormat="1" ht="12" customHeight="1">
      <c r="A45" s="37"/>
      <c r="B45" s="164">
        <v>2</v>
      </c>
      <c r="C45" s="164"/>
      <c r="D45" s="165">
        <v>10</v>
      </c>
      <c r="E45" s="165"/>
      <c r="F45" s="165">
        <v>5</v>
      </c>
      <c r="G45" s="165"/>
      <c r="H45" s="165">
        <v>0</v>
      </c>
      <c r="I45" s="165"/>
      <c r="J45" s="165">
        <v>1</v>
      </c>
      <c r="K45" s="165"/>
      <c r="L45" s="166">
        <v>0</v>
      </c>
      <c r="M45" s="167"/>
      <c r="N45" s="64"/>
      <c r="O45" s="165">
        <v>1</v>
      </c>
      <c r="P45" s="165"/>
      <c r="Q45" s="107">
        <f>SUM(D45:P45)</f>
        <v>17</v>
      </c>
      <c r="R45" s="39"/>
      <c r="S45" s="39"/>
      <c r="T45" s="39"/>
      <c r="U45" s="161" t="s">
        <v>110</v>
      </c>
      <c r="V45" s="161"/>
      <c r="W45" s="161"/>
      <c r="X45" s="161"/>
      <c r="Y45" s="161"/>
      <c r="Z45" s="161"/>
      <c r="AA45" s="161"/>
      <c r="AB45" s="161"/>
      <c r="AC45" s="163" t="s">
        <v>150</v>
      </c>
      <c r="AD45" s="163"/>
      <c r="AE45" s="163">
        <v>12</v>
      </c>
      <c r="AF45" s="163"/>
      <c r="AG45" s="39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9"/>
      <c r="BC45" s="169"/>
      <c r="BD45" s="39"/>
      <c r="BE45" s="39"/>
      <c r="BF45" s="37"/>
      <c r="BG45" s="39"/>
      <c r="BH45" s="39"/>
      <c r="BI45" s="39"/>
      <c r="BJ45" s="39"/>
      <c r="BK45" s="39"/>
      <c r="BL45" s="37"/>
      <c r="BM45" s="37"/>
      <c r="BN45" s="37"/>
      <c r="BO45" s="37"/>
    </row>
    <row r="46" spans="1:67" s="33" customFormat="1" ht="12" customHeight="1">
      <c r="A46" s="37"/>
      <c r="B46" s="164" t="s">
        <v>111</v>
      </c>
      <c r="C46" s="164"/>
      <c r="D46" s="165">
        <f>SUM(D44:E45)</f>
        <v>33</v>
      </c>
      <c r="E46" s="165"/>
      <c r="F46" s="165">
        <f>SUM(F44:G45)</f>
        <v>10</v>
      </c>
      <c r="G46" s="165"/>
      <c r="H46" s="165">
        <f>SUM(H44:I45)</f>
        <v>12</v>
      </c>
      <c r="I46" s="165"/>
      <c r="J46" s="165">
        <f>SUM(J44:K45)</f>
        <v>5</v>
      </c>
      <c r="K46" s="165"/>
      <c r="L46" s="166">
        <f>SUM(L44:M45)</f>
        <v>8</v>
      </c>
      <c r="M46" s="167"/>
      <c r="N46" s="64"/>
      <c r="O46" s="165">
        <f>SUM(O45)</f>
        <v>1</v>
      </c>
      <c r="P46" s="165"/>
      <c r="Q46" s="107">
        <f>SUM(D46:P46)</f>
        <v>69</v>
      </c>
      <c r="R46" s="39"/>
      <c r="S46" s="39"/>
      <c r="T46" s="39"/>
      <c r="U46" s="162"/>
      <c r="V46" s="162"/>
      <c r="W46" s="162"/>
      <c r="X46" s="162"/>
      <c r="Y46" s="162"/>
      <c r="Z46" s="162"/>
      <c r="AA46" s="162"/>
      <c r="AB46" s="162"/>
      <c r="AC46" s="163"/>
      <c r="AD46" s="163"/>
      <c r="AE46" s="163"/>
      <c r="AF46" s="163"/>
      <c r="AG46" s="39"/>
      <c r="AH46" s="37"/>
      <c r="AI46" s="39"/>
      <c r="AJ46" s="39"/>
      <c r="AK46" s="39"/>
      <c r="AL46" s="39"/>
      <c r="AM46" s="39"/>
      <c r="AN46" s="37"/>
      <c r="AO46" s="39"/>
      <c r="AP46" s="39"/>
      <c r="AQ46" s="39"/>
      <c r="AR46" s="39"/>
      <c r="AS46" s="39"/>
      <c r="AT46" s="37"/>
      <c r="AU46" s="39"/>
      <c r="AV46" s="39"/>
      <c r="AW46" s="39"/>
      <c r="AX46" s="39"/>
      <c r="AY46" s="39"/>
      <c r="AZ46" s="37"/>
      <c r="BA46" s="39"/>
      <c r="BB46" s="39"/>
      <c r="BC46" s="39"/>
      <c r="BD46" s="39"/>
      <c r="BE46" s="39"/>
      <c r="BF46" s="37"/>
      <c r="BG46" s="39"/>
      <c r="BH46" s="39"/>
      <c r="BI46" s="39"/>
      <c r="BJ46" s="39"/>
      <c r="BK46" s="39"/>
      <c r="BL46" s="37"/>
      <c r="BM46" s="37"/>
      <c r="BN46" s="37"/>
      <c r="BO46" s="37"/>
    </row>
    <row r="47" ht="12" customHeight="1"/>
  </sheetData>
  <sheetProtection selectLockedCells="1" selectUnlockedCells="1"/>
  <mergeCells count="68">
    <mergeCell ref="AH35:AK35"/>
    <mergeCell ref="AV6:BH10"/>
    <mergeCell ref="AV15:BH17"/>
    <mergeCell ref="AV18:BH24"/>
    <mergeCell ref="G25:AP26"/>
    <mergeCell ref="G27:AP28"/>
    <mergeCell ref="Y21:AP22"/>
    <mergeCell ref="Y23:AP24"/>
    <mergeCell ref="O43:P43"/>
    <mergeCell ref="G29:AP30"/>
    <mergeCell ref="B35:B36"/>
    <mergeCell ref="C35:F35"/>
    <mergeCell ref="G35:J35"/>
    <mergeCell ref="K35:P35"/>
    <mergeCell ref="Q35:T35"/>
    <mergeCell ref="U35:Y35"/>
    <mergeCell ref="Z35:AC35"/>
    <mergeCell ref="AD35:AG35"/>
    <mergeCell ref="L43:M43"/>
    <mergeCell ref="AL35:AP35"/>
    <mergeCell ref="AQ35:AT35"/>
    <mergeCell ref="AU35:AY35"/>
    <mergeCell ref="AZ35:BC35"/>
    <mergeCell ref="J40:BF41"/>
    <mergeCell ref="AT43:BA43"/>
    <mergeCell ref="M36:N36"/>
    <mergeCell ref="M37:N37"/>
    <mergeCell ref="M38:N38"/>
    <mergeCell ref="AC43:AD43"/>
    <mergeCell ref="AE43:AF43"/>
    <mergeCell ref="AH43:AS43"/>
    <mergeCell ref="U44:AB44"/>
    <mergeCell ref="AC44:AD44"/>
    <mergeCell ref="B43:C43"/>
    <mergeCell ref="D43:E43"/>
    <mergeCell ref="F43:G43"/>
    <mergeCell ref="H43:I43"/>
    <mergeCell ref="J43:K43"/>
    <mergeCell ref="BB43:BC43"/>
    <mergeCell ref="B44:C44"/>
    <mergeCell ref="D44:E44"/>
    <mergeCell ref="F44:G44"/>
    <mergeCell ref="H44:I44"/>
    <mergeCell ref="J44:K44"/>
    <mergeCell ref="L44:M44"/>
    <mergeCell ref="O44:P44"/>
    <mergeCell ref="AE44:AF44"/>
    <mergeCell ref="U43:AB43"/>
    <mergeCell ref="AH44:AS45"/>
    <mergeCell ref="AT44:BA45"/>
    <mergeCell ref="BB44:BC45"/>
    <mergeCell ref="B45:C45"/>
    <mergeCell ref="D45:E45"/>
    <mergeCell ref="F45:G45"/>
    <mergeCell ref="H45:I45"/>
    <mergeCell ref="J45:K45"/>
    <mergeCell ref="L45:M45"/>
    <mergeCell ref="O45:P45"/>
    <mergeCell ref="U45:AB46"/>
    <mergeCell ref="AC45:AD46"/>
    <mergeCell ref="AE45:AF46"/>
    <mergeCell ref="B46:C46"/>
    <mergeCell ref="D46:E46"/>
    <mergeCell ref="F46:G46"/>
    <mergeCell ref="H46:I46"/>
    <mergeCell ref="J46:K46"/>
    <mergeCell ref="L46:M46"/>
    <mergeCell ref="O46:P46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112"/>
  <sheetViews>
    <sheetView tabSelected="1" view="pageBreakPreview" zoomScale="130" zoomScaleSheetLayoutView="130" zoomScalePageLayoutView="0" workbookViewId="0" topLeftCell="A70">
      <selection activeCell="A98" sqref="A98:B98"/>
    </sheetView>
  </sheetViews>
  <sheetFormatPr defaultColWidth="9.125" defaultRowHeight="12.75"/>
  <cols>
    <col min="1" max="1" width="8.375" style="40" customWidth="1"/>
    <col min="2" max="2" width="41.00390625" style="40" customWidth="1"/>
    <col min="3" max="6" width="4.375" style="41" customWidth="1"/>
    <col min="7" max="7" width="4.375" style="41" hidden="1" customWidth="1"/>
    <col min="8" max="8" width="4.375" style="41" customWidth="1"/>
    <col min="9" max="16" width="5.375" style="41" customWidth="1"/>
    <col min="17" max="19" width="9.50390625" style="41" customWidth="1"/>
    <col min="20" max="16384" width="9.125" style="40" customWidth="1"/>
  </cols>
  <sheetData>
    <row r="1" spans="1:19" ht="12" customHeight="1" hidden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ht="12" customHeight="1" hidden="1"/>
    <row r="3" spans="1:19" ht="12" customHeight="1" hidden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ht="12" customHeight="1" hidden="1"/>
    <row r="5" ht="12" customHeight="1" hidden="1">
      <c r="A5" s="43"/>
    </row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spans="1:2" ht="12" customHeight="1" hidden="1">
      <c r="A11" s="42"/>
      <c r="B11" s="41"/>
    </row>
    <row r="12" ht="12" customHeight="1" hidden="1">
      <c r="B12" s="44"/>
    </row>
    <row r="13" ht="12" customHeight="1" hidden="1"/>
    <row r="14" spans="2:3" ht="12" customHeight="1" hidden="1">
      <c r="B14" s="44"/>
      <c r="C14" s="45"/>
    </row>
    <row r="15" ht="12" customHeight="1" hidden="1"/>
    <row r="16" ht="12" customHeight="1" hidden="1"/>
    <row r="17" ht="12" customHeight="1" hidden="1"/>
    <row r="18" ht="12" customHeight="1" hidden="1"/>
    <row r="19" ht="12" customHeight="1" hidden="1"/>
    <row r="20" ht="12" customHeight="1" hidden="1"/>
    <row r="21" ht="12" customHeight="1" hidden="1"/>
    <row r="22" ht="12" customHeight="1" hidden="1"/>
    <row r="23" ht="12" customHeight="1" hidden="1"/>
    <row r="24" ht="12" customHeight="1" hidden="1"/>
    <row r="25" ht="12" customHeight="1" hidden="1"/>
    <row r="26" ht="12" customHeight="1" hidden="1"/>
    <row r="27" ht="12" customHeight="1" hidden="1"/>
    <row r="28" ht="12" customHeight="1" hidden="1"/>
    <row r="29" ht="12" customHeight="1" hidden="1"/>
    <row r="30" ht="12" customHeight="1" hidden="1"/>
    <row r="31" ht="12" customHeight="1" hidden="1"/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spans="1:2" ht="12" customHeight="1" hidden="1">
      <c r="A38" s="42"/>
      <c r="B38" s="41"/>
    </row>
    <row r="39" ht="12" customHeight="1" hidden="1"/>
    <row r="40" ht="19.5" customHeight="1">
      <c r="I40" s="46" t="s">
        <v>112</v>
      </c>
    </row>
    <row r="41" ht="3" customHeight="1" thickBot="1"/>
    <row r="42" spans="1:19" ht="26.25" customHeight="1" thickBot="1">
      <c r="A42" s="253" t="s">
        <v>238</v>
      </c>
      <c r="B42" s="293" t="s">
        <v>113</v>
      </c>
      <c r="C42" s="295" t="s">
        <v>194</v>
      </c>
      <c r="D42" s="295"/>
      <c r="E42" s="295"/>
      <c r="F42" s="295"/>
      <c r="G42" s="63"/>
      <c r="H42" s="296" t="s">
        <v>114</v>
      </c>
      <c r="I42" s="298" t="s">
        <v>115</v>
      </c>
      <c r="J42" s="298"/>
      <c r="K42" s="298"/>
      <c r="L42" s="298"/>
      <c r="M42" s="298"/>
      <c r="N42" s="298"/>
      <c r="O42" s="298"/>
      <c r="P42" s="298"/>
      <c r="Q42" s="299" t="s">
        <v>116</v>
      </c>
      <c r="R42" s="299"/>
      <c r="S42" s="300"/>
    </row>
    <row r="43" spans="1:19" ht="16.5" customHeight="1" thickBot="1">
      <c r="A43" s="254"/>
      <c r="B43" s="294"/>
      <c r="C43" s="279" t="s">
        <v>117</v>
      </c>
      <c r="D43" s="279" t="s">
        <v>118</v>
      </c>
      <c r="E43" s="280" t="s">
        <v>119</v>
      </c>
      <c r="F43" s="280"/>
      <c r="G43" s="47"/>
      <c r="H43" s="297"/>
      <c r="I43" s="281" t="s">
        <v>120</v>
      </c>
      <c r="J43" s="282" t="s">
        <v>121</v>
      </c>
      <c r="K43" s="282"/>
      <c r="L43" s="282"/>
      <c r="M43" s="282"/>
      <c r="N43" s="282"/>
      <c r="O43" s="282"/>
      <c r="P43" s="283" t="s">
        <v>122</v>
      </c>
      <c r="Q43" s="255" t="s">
        <v>123</v>
      </c>
      <c r="R43" s="255"/>
      <c r="S43" s="138" t="s">
        <v>124</v>
      </c>
    </row>
    <row r="44" spans="1:19" ht="9" customHeight="1" thickBot="1">
      <c r="A44" s="254"/>
      <c r="B44" s="294"/>
      <c r="C44" s="279"/>
      <c r="D44" s="279"/>
      <c r="E44" s="279" t="s">
        <v>125</v>
      </c>
      <c r="F44" s="279" t="s">
        <v>126</v>
      </c>
      <c r="G44" s="284"/>
      <c r="H44" s="297"/>
      <c r="I44" s="281"/>
      <c r="J44" s="279" t="s">
        <v>104</v>
      </c>
      <c r="K44" s="285" t="s">
        <v>127</v>
      </c>
      <c r="L44" s="285"/>
      <c r="M44" s="285"/>
      <c r="N44" s="285"/>
      <c r="O44" s="285"/>
      <c r="P44" s="283"/>
      <c r="Q44" s="266" t="s">
        <v>128</v>
      </c>
      <c r="R44" s="266"/>
      <c r="S44" s="267"/>
    </row>
    <row r="45" spans="1:19" ht="4.5" customHeight="1" thickBot="1">
      <c r="A45" s="254"/>
      <c r="B45" s="294"/>
      <c r="C45" s="279"/>
      <c r="D45" s="279"/>
      <c r="E45" s="279"/>
      <c r="F45" s="279"/>
      <c r="G45" s="284"/>
      <c r="H45" s="297"/>
      <c r="I45" s="281"/>
      <c r="J45" s="279"/>
      <c r="K45" s="285"/>
      <c r="L45" s="285"/>
      <c r="M45" s="285"/>
      <c r="N45" s="285"/>
      <c r="O45" s="285"/>
      <c r="P45" s="283"/>
      <c r="Q45" s="266"/>
      <c r="R45" s="266"/>
      <c r="S45" s="267"/>
    </row>
    <row r="46" spans="1:19" ht="18" customHeight="1" thickBot="1">
      <c r="A46" s="254"/>
      <c r="B46" s="294"/>
      <c r="C46" s="279"/>
      <c r="D46" s="279"/>
      <c r="E46" s="279"/>
      <c r="F46" s="279"/>
      <c r="G46" s="284"/>
      <c r="H46" s="297"/>
      <c r="I46" s="281"/>
      <c r="J46" s="279"/>
      <c r="K46" s="268" t="s">
        <v>129</v>
      </c>
      <c r="L46" s="268" t="s">
        <v>130</v>
      </c>
      <c r="M46" s="268" t="s">
        <v>131</v>
      </c>
      <c r="N46" s="268" t="s">
        <v>132</v>
      </c>
      <c r="O46" s="268" t="s">
        <v>133</v>
      </c>
      <c r="P46" s="283"/>
      <c r="Q46" s="137">
        <v>1</v>
      </c>
      <c r="R46" s="137">
        <v>2</v>
      </c>
      <c r="S46" s="138">
        <v>3</v>
      </c>
    </row>
    <row r="47" spans="1:19" ht="18" customHeight="1" thickBot="1">
      <c r="A47" s="254"/>
      <c r="B47" s="294"/>
      <c r="C47" s="279"/>
      <c r="D47" s="279"/>
      <c r="E47" s="279"/>
      <c r="F47" s="279"/>
      <c r="G47" s="284"/>
      <c r="H47" s="297"/>
      <c r="I47" s="281"/>
      <c r="J47" s="279"/>
      <c r="K47" s="268"/>
      <c r="L47" s="268"/>
      <c r="M47" s="268"/>
      <c r="N47" s="268"/>
      <c r="O47" s="268"/>
      <c r="P47" s="283"/>
      <c r="Q47" s="277" t="s">
        <v>134</v>
      </c>
      <c r="R47" s="277"/>
      <c r="S47" s="278"/>
    </row>
    <row r="48" spans="1:19" ht="23.25" customHeight="1" thickBot="1">
      <c r="A48" s="254"/>
      <c r="B48" s="294"/>
      <c r="C48" s="279"/>
      <c r="D48" s="279"/>
      <c r="E48" s="279"/>
      <c r="F48" s="279"/>
      <c r="G48" s="48"/>
      <c r="H48" s="297"/>
      <c r="I48" s="281"/>
      <c r="J48" s="279"/>
      <c r="K48" s="268"/>
      <c r="L48" s="268"/>
      <c r="M48" s="268"/>
      <c r="N48" s="268"/>
      <c r="O48" s="268"/>
      <c r="P48" s="283"/>
      <c r="Q48" s="139">
        <v>8</v>
      </c>
      <c r="R48" s="139">
        <v>15</v>
      </c>
      <c r="S48" s="140">
        <v>10</v>
      </c>
    </row>
    <row r="49" spans="1:20" s="49" customFormat="1" ht="25.5" customHeight="1" thickBot="1">
      <c r="A49" s="236" t="s">
        <v>151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2"/>
      <c r="T49" s="79"/>
    </row>
    <row r="50" spans="1:20" s="50" customFormat="1" ht="16.5" customHeight="1">
      <c r="A50" s="269" t="s">
        <v>208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1"/>
      <c r="T50" s="49"/>
    </row>
    <row r="51" spans="1:20" ht="12.75">
      <c r="A51" s="86" t="s">
        <v>212</v>
      </c>
      <c r="B51" s="87" t="s">
        <v>153</v>
      </c>
      <c r="C51" s="88"/>
      <c r="D51" s="88">
        <v>1</v>
      </c>
      <c r="E51" s="88"/>
      <c r="F51" s="88"/>
      <c r="G51" s="88"/>
      <c r="H51" s="88">
        <v>3</v>
      </c>
      <c r="I51" s="88">
        <f>H51*30</f>
        <v>90</v>
      </c>
      <c r="J51" s="88">
        <v>30</v>
      </c>
      <c r="K51" s="88">
        <v>10</v>
      </c>
      <c r="L51" s="88"/>
      <c r="M51" s="88">
        <v>20</v>
      </c>
      <c r="N51" s="88"/>
      <c r="O51" s="88"/>
      <c r="P51" s="88">
        <f>I51-J51</f>
        <v>60</v>
      </c>
      <c r="Q51" s="122">
        <v>4</v>
      </c>
      <c r="R51" s="122"/>
      <c r="S51" s="141"/>
      <c r="T51" s="50"/>
    </row>
    <row r="52" spans="1:19" ht="12.75">
      <c r="A52" s="86" t="s">
        <v>213</v>
      </c>
      <c r="B52" s="87" t="s">
        <v>203</v>
      </c>
      <c r="C52" s="88"/>
      <c r="D52" s="88">
        <v>2</v>
      </c>
      <c r="E52" s="88"/>
      <c r="F52" s="88"/>
      <c r="G52" s="88"/>
      <c r="H52" s="88">
        <v>3</v>
      </c>
      <c r="I52" s="88">
        <f>H52*30</f>
        <v>90</v>
      </c>
      <c r="J52" s="88">
        <f>Q52*Q48+R52*R48+S52*S48</f>
        <v>30</v>
      </c>
      <c r="K52" s="88"/>
      <c r="L52" s="88">
        <v>30</v>
      </c>
      <c r="M52" s="88"/>
      <c r="N52" s="88"/>
      <c r="O52" s="88"/>
      <c r="P52" s="88">
        <f>I52-J52</f>
        <v>60</v>
      </c>
      <c r="Q52" s="122"/>
      <c r="R52" s="122">
        <v>2</v>
      </c>
      <c r="S52" s="141"/>
    </row>
    <row r="53" spans="1:19" ht="12.75">
      <c r="A53" s="86" t="s">
        <v>214</v>
      </c>
      <c r="B53" s="81" t="s">
        <v>207</v>
      </c>
      <c r="C53" s="88"/>
      <c r="D53" s="88">
        <v>2</v>
      </c>
      <c r="E53" s="88"/>
      <c r="F53" s="88"/>
      <c r="G53" s="88"/>
      <c r="H53" s="88">
        <v>3</v>
      </c>
      <c r="I53" s="88">
        <f>H53*30</f>
        <v>90</v>
      </c>
      <c r="J53" s="88">
        <f>Q53*Q48+R53*R48+S53*S48</f>
        <v>30</v>
      </c>
      <c r="K53" s="88">
        <v>10</v>
      </c>
      <c r="L53" s="88">
        <v>20</v>
      </c>
      <c r="M53" s="88"/>
      <c r="N53" s="88"/>
      <c r="O53" s="88"/>
      <c r="P53" s="88">
        <f>I53-J53</f>
        <v>60</v>
      </c>
      <c r="Q53" s="122"/>
      <c r="R53" s="122">
        <v>2</v>
      </c>
      <c r="S53" s="141"/>
    </row>
    <row r="54" spans="1:19" ht="12.75">
      <c r="A54" s="86" t="s">
        <v>215</v>
      </c>
      <c r="B54" s="87" t="s">
        <v>160</v>
      </c>
      <c r="C54" s="88"/>
      <c r="D54" s="88">
        <v>3</v>
      </c>
      <c r="E54" s="88"/>
      <c r="F54" s="88"/>
      <c r="G54" s="88"/>
      <c r="H54" s="88">
        <v>3</v>
      </c>
      <c r="I54" s="88">
        <f>H54*30</f>
        <v>90</v>
      </c>
      <c r="J54" s="88">
        <f>Q54*Q48+R54*R48+S54*S48</f>
        <v>30</v>
      </c>
      <c r="K54" s="88">
        <v>10</v>
      </c>
      <c r="L54" s="88"/>
      <c r="M54" s="88">
        <v>20</v>
      </c>
      <c r="N54" s="88"/>
      <c r="O54" s="88"/>
      <c r="P54" s="88">
        <f>I54-J54</f>
        <v>60</v>
      </c>
      <c r="Q54" s="122"/>
      <c r="R54" s="122"/>
      <c r="S54" s="141">
        <v>3</v>
      </c>
    </row>
    <row r="55" spans="1:19" ht="12.75">
      <c r="A55" s="272" t="s">
        <v>152</v>
      </c>
      <c r="B55" s="273"/>
      <c r="C55" s="145"/>
      <c r="D55" s="146">
        <f>COUNT(D51:D54)</f>
        <v>4</v>
      </c>
      <c r="E55" s="145"/>
      <c r="F55" s="145"/>
      <c r="G55" s="145"/>
      <c r="H55" s="146">
        <f aca="true" t="shared" si="0" ref="H55:M55">SUM(H51:H54)</f>
        <v>12</v>
      </c>
      <c r="I55" s="146">
        <f t="shared" si="0"/>
        <v>360</v>
      </c>
      <c r="J55" s="146">
        <f t="shared" si="0"/>
        <v>120</v>
      </c>
      <c r="K55" s="146">
        <f t="shared" si="0"/>
        <v>30</v>
      </c>
      <c r="L55" s="146">
        <f t="shared" si="0"/>
        <v>50</v>
      </c>
      <c r="M55" s="146">
        <f t="shared" si="0"/>
        <v>40</v>
      </c>
      <c r="N55" s="145"/>
      <c r="O55" s="145"/>
      <c r="P55" s="146">
        <f>SUM(P51:P54)</f>
        <v>240</v>
      </c>
      <c r="Q55" s="146">
        <f>SUM(Q51:Q54)</f>
        <v>4</v>
      </c>
      <c r="R55" s="146">
        <f>SUM(R51:R54)</f>
        <v>4</v>
      </c>
      <c r="S55" s="147">
        <f>SUM(S51:S54)</f>
        <v>3</v>
      </c>
    </row>
    <row r="56" spans="1:20" s="49" customFormat="1" ht="14.25" customHeight="1">
      <c r="A56" s="274" t="s">
        <v>192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6"/>
      <c r="T56" s="40"/>
    </row>
    <row r="57" spans="1:19" s="50" customFormat="1" ht="12.75" customHeight="1">
      <c r="A57" s="256" t="s">
        <v>209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8"/>
    </row>
    <row r="58" spans="1:20" ht="12.75">
      <c r="A58" s="86" t="s">
        <v>216</v>
      </c>
      <c r="B58" s="87" t="s">
        <v>154</v>
      </c>
      <c r="C58" s="88">
        <v>2</v>
      </c>
      <c r="D58" s="88"/>
      <c r="E58" s="88"/>
      <c r="F58" s="88"/>
      <c r="G58" s="88"/>
      <c r="H58" s="88">
        <v>6</v>
      </c>
      <c r="I58" s="88">
        <f>H58*30</f>
        <v>180</v>
      </c>
      <c r="J58" s="88">
        <v>60</v>
      </c>
      <c r="K58" s="88">
        <v>20</v>
      </c>
      <c r="L58" s="88">
        <v>20</v>
      </c>
      <c r="M58" s="88"/>
      <c r="N58" s="88">
        <v>20</v>
      </c>
      <c r="O58" s="88"/>
      <c r="P58" s="88">
        <f>I58-J58</f>
        <v>120</v>
      </c>
      <c r="Q58" s="122"/>
      <c r="R58" s="122">
        <v>4</v>
      </c>
      <c r="S58" s="141"/>
      <c r="T58" s="50"/>
    </row>
    <row r="59" spans="1:19" ht="12.75">
      <c r="A59" s="86" t="s">
        <v>217</v>
      </c>
      <c r="B59" s="82" t="s">
        <v>155</v>
      </c>
      <c r="C59" s="83"/>
      <c r="D59" s="83">
        <v>3</v>
      </c>
      <c r="E59" s="83"/>
      <c r="F59" s="83"/>
      <c r="G59" s="83"/>
      <c r="H59" s="83">
        <v>3</v>
      </c>
      <c r="I59" s="88">
        <f>H59*30</f>
        <v>90</v>
      </c>
      <c r="J59" s="88">
        <v>40</v>
      </c>
      <c r="K59" s="83">
        <v>10</v>
      </c>
      <c r="L59" s="83"/>
      <c r="M59" s="83"/>
      <c r="N59" s="83">
        <v>30</v>
      </c>
      <c r="O59" s="83"/>
      <c r="P59" s="88">
        <f>I59-J59</f>
        <v>50</v>
      </c>
      <c r="Q59" s="123"/>
      <c r="R59" s="123"/>
      <c r="S59" s="130">
        <v>4</v>
      </c>
    </row>
    <row r="60" spans="1:19" ht="12.75">
      <c r="A60" s="86" t="s">
        <v>218</v>
      </c>
      <c r="B60" s="82" t="s">
        <v>156</v>
      </c>
      <c r="C60" s="83">
        <v>3</v>
      </c>
      <c r="D60" s="83"/>
      <c r="E60" s="83"/>
      <c r="F60" s="83"/>
      <c r="G60" s="83"/>
      <c r="H60" s="83">
        <v>6</v>
      </c>
      <c r="I60" s="88">
        <f>H60*30</f>
        <v>180</v>
      </c>
      <c r="J60" s="88">
        <f>Q60*Q48+R60*R48+S60*S48</f>
        <v>50</v>
      </c>
      <c r="K60" s="83">
        <v>24</v>
      </c>
      <c r="L60" s="83">
        <v>26</v>
      </c>
      <c r="M60" s="83"/>
      <c r="N60" s="83"/>
      <c r="O60" s="83"/>
      <c r="P60" s="88">
        <f>I60-J60</f>
        <v>130</v>
      </c>
      <c r="Q60" s="123"/>
      <c r="R60" s="123"/>
      <c r="S60" s="130">
        <v>5</v>
      </c>
    </row>
    <row r="61" spans="1:19" ht="12.75">
      <c r="A61" s="86" t="s">
        <v>219</v>
      </c>
      <c r="B61" s="84" t="s">
        <v>172</v>
      </c>
      <c r="C61" s="111">
        <v>1</v>
      </c>
      <c r="D61" s="111"/>
      <c r="E61" s="111"/>
      <c r="F61" s="111"/>
      <c r="G61" s="111"/>
      <c r="H61" s="111">
        <v>6</v>
      </c>
      <c r="I61" s="111">
        <f>H61*30</f>
        <v>180</v>
      </c>
      <c r="J61" s="104">
        <v>48</v>
      </c>
      <c r="K61" s="111">
        <v>16</v>
      </c>
      <c r="L61" s="111"/>
      <c r="M61" s="111"/>
      <c r="N61" s="111">
        <v>32</v>
      </c>
      <c r="O61" s="111"/>
      <c r="P61" s="104">
        <f>I61-J61</f>
        <v>132</v>
      </c>
      <c r="Q61" s="142">
        <v>6</v>
      </c>
      <c r="R61" s="142"/>
      <c r="S61" s="143"/>
    </row>
    <row r="62" spans="1:19" ht="12.75">
      <c r="A62" s="86" t="s">
        <v>220</v>
      </c>
      <c r="B62" s="110" t="s">
        <v>173</v>
      </c>
      <c r="C62" s="114"/>
      <c r="D62" s="114">
        <v>2</v>
      </c>
      <c r="E62" s="114"/>
      <c r="F62" s="114"/>
      <c r="G62" s="114"/>
      <c r="H62" s="114">
        <v>3</v>
      </c>
      <c r="I62" s="114">
        <f>H62*30</f>
        <v>90</v>
      </c>
      <c r="J62" s="114">
        <v>30</v>
      </c>
      <c r="K62" s="114"/>
      <c r="L62" s="114">
        <v>30</v>
      </c>
      <c r="M62" s="114"/>
      <c r="N62" s="114"/>
      <c r="O62" s="114"/>
      <c r="P62" s="121">
        <f>I62-J62</f>
        <v>60</v>
      </c>
      <c r="Q62" s="144"/>
      <c r="R62" s="144">
        <v>2</v>
      </c>
      <c r="S62" s="143"/>
    </row>
    <row r="63" spans="1:20" ht="12.75">
      <c r="A63" s="259" t="s">
        <v>135</v>
      </c>
      <c r="B63" s="260"/>
      <c r="C63" s="113">
        <v>3</v>
      </c>
      <c r="D63" s="113">
        <v>2</v>
      </c>
      <c r="E63" s="112"/>
      <c r="F63" s="112"/>
      <c r="G63" s="112"/>
      <c r="H63" s="113">
        <f>SUM(H58:H62)</f>
        <v>24</v>
      </c>
      <c r="I63" s="113">
        <f>SUM(I58:I62)</f>
        <v>720</v>
      </c>
      <c r="J63" s="113">
        <f>SUM(J58:J62)</f>
        <v>228</v>
      </c>
      <c r="K63" s="113">
        <f>SUM(K58:K62)</f>
        <v>70</v>
      </c>
      <c r="L63" s="113">
        <f>SUM(L58:L62)</f>
        <v>76</v>
      </c>
      <c r="M63" s="113"/>
      <c r="N63" s="113">
        <f>SUM(N58:N62)</f>
        <v>82</v>
      </c>
      <c r="O63" s="112"/>
      <c r="P63" s="113">
        <f>SUM(P58:P62)</f>
        <v>492</v>
      </c>
      <c r="Q63" s="113">
        <f>SUM(Q58:Q62)</f>
        <v>6</v>
      </c>
      <c r="R63" s="113">
        <f>SUM(R58:R62)</f>
        <v>6</v>
      </c>
      <c r="S63" s="120">
        <f>SUM(S58:S62)</f>
        <v>9</v>
      </c>
      <c r="T63" s="115"/>
    </row>
    <row r="64" spans="1:19" ht="12.75">
      <c r="A64" s="261" t="s">
        <v>210</v>
      </c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3"/>
    </row>
    <row r="65" spans="1:19" ht="12.75">
      <c r="A65" s="86" t="s">
        <v>221</v>
      </c>
      <c r="B65" s="82" t="s">
        <v>102</v>
      </c>
      <c r="C65" s="83"/>
      <c r="D65" s="83">
        <v>1</v>
      </c>
      <c r="E65" s="83"/>
      <c r="F65" s="83"/>
      <c r="G65" s="83"/>
      <c r="H65" s="83">
        <v>12</v>
      </c>
      <c r="I65" s="83">
        <f>H65*30</f>
        <v>360</v>
      </c>
      <c r="J65" s="83"/>
      <c r="K65" s="83"/>
      <c r="L65" s="83"/>
      <c r="M65" s="83"/>
      <c r="N65" s="83"/>
      <c r="O65" s="83"/>
      <c r="P65" s="88">
        <f>I65-J65</f>
        <v>360</v>
      </c>
      <c r="Q65" s="83"/>
      <c r="R65" s="83"/>
      <c r="S65" s="90"/>
    </row>
    <row r="66" spans="1:19" ht="30" customHeight="1">
      <c r="A66" s="86" t="s">
        <v>222</v>
      </c>
      <c r="B66" s="82" t="s">
        <v>196</v>
      </c>
      <c r="C66" s="83"/>
      <c r="D66" s="105" t="s">
        <v>169</v>
      </c>
      <c r="E66" s="83"/>
      <c r="F66" s="83"/>
      <c r="G66" s="83"/>
      <c r="H66" s="83">
        <v>15</v>
      </c>
      <c r="I66" s="83">
        <f>H66*30</f>
        <v>450</v>
      </c>
      <c r="J66" s="83"/>
      <c r="K66" s="83"/>
      <c r="L66" s="83"/>
      <c r="M66" s="83"/>
      <c r="N66" s="83"/>
      <c r="O66" s="83"/>
      <c r="P66" s="88">
        <f>I66-J66</f>
        <v>450</v>
      </c>
      <c r="Q66" s="83"/>
      <c r="R66" s="83"/>
      <c r="S66" s="90"/>
    </row>
    <row r="67" spans="1:19" ht="13.5" customHeight="1">
      <c r="A67" s="239" t="s">
        <v>135</v>
      </c>
      <c r="B67" s="240"/>
      <c r="C67" s="83"/>
      <c r="D67" s="106">
        <v>4</v>
      </c>
      <c r="E67" s="83"/>
      <c r="F67" s="83"/>
      <c r="G67" s="83"/>
      <c r="H67" s="91">
        <f>SUM(H65:H66)</f>
        <v>27</v>
      </c>
      <c r="I67" s="91">
        <f>H67*30</f>
        <v>810</v>
      </c>
      <c r="J67" s="83"/>
      <c r="K67" s="83"/>
      <c r="L67" s="83"/>
      <c r="M67" s="83"/>
      <c r="N67" s="83"/>
      <c r="O67" s="83"/>
      <c r="P67" s="88">
        <f>I67-J67</f>
        <v>810</v>
      </c>
      <c r="Q67" s="83"/>
      <c r="R67" s="83"/>
      <c r="S67" s="90"/>
    </row>
    <row r="68" spans="1:20" ht="13.5" thickBot="1">
      <c r="A68" s="264" t="s">
        <v>152</v>
      </c>
      <c r="B68" s="265"/>
      <c r="C68" s="148">
        <f>C63+C67</f>
        <v>3</v>
      </c>
      <c r="D68" s="148">
        <f>D63+D67</f>
        <v>6</v>
      </c>
      <c r="E68" s="149"/>
      <c r="F68" s="149"/>
      <c r="G68" s="149"/>
      <c r="H68" s="150">
        <f>H63+H67</f>
        <v>51</v>
      </c>
      <c r="I68" s="150">
        <f>I63+I67</f>
        <v>1530</v>
      </c>
      <c r="J68" s="150">
        <f>J63+J67</f>
        <v>228</v>
      </c>
      <c r="K68" s="150">
        <f>K63+K67</f>
        <v>70</v>
      </c>
      <c r="L68" s="150">
        <f>L63+L67</f>
        <v>76</v>
      </c>
      <c r="M68" s="149"/>
      <c r="N68" s="150">
        <f>N63+N67</f>
        <v>82</v>
      </c>
      <c r="O68" s="149"/>
      <c r="P68" s="150">
        <f>P63+P67</f>
        <v>1302</v>
      </c>
      <c r="Q68" s="150">
        <f>Q63+Q67</f>
        <v>6</v>
      </c>
      <c r="R68" s="150">
        <f>R63+R67</f>
        <v>6</v>
      </c>
      <c r="S68" s="150">
        <f>S63+S67</f>
        <v>9</v>
      </c>
      <c r="T68" s="115"/>
    </row>
    <row r="69" spans="1:20" s="51" customFormat="1" ht="21" customHeight="1" thickBot="1">
      <c r="A69" s="236" t="s">
        <v>211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8"/>
      <c r="T69" s="40"/>
    </row>
    <row r="70" spans="1:19" s="51" customFormat="1" ht="12.75" customHeight="1">
      <c r="A70" s="102">
        <v>1</v>
      </c>
      <c r="B70" s="98" t="s">
        <v>175</v>
      </c>
      <c r="C70" s="99">
        <v>1</v>
      </c>
      <c r="D70" s="103"/>
      <c r="E70" s="99"/>
      <c r="F70" s="99"/>
      <c r="G70" s="99"/>
      <c r="H70" s="96">
        <v>3</v>
      </c>
      <c r="I70" s="88">
        <f aca="true" t="shared" si="1" ref="I70:I75">H70*30</f>
        <v>90</v>
      </c>
      <c r="J70" s="88">
        <v>30</v>
      </c>
      <c r="K70" s="99">
        <v>10</v>
      </c>
      <c r="L70" s="99">
        <v>20</v>
      </c>
      <c r="M70" s="99"/>
      <c r="N70" s="99"/>
      <c r="O70" s="99"/>
      <c r="P70" s="88">
        <f aca="true" t="shared" si="2" ref="P70:P75">I70-J70</f>
        <v>60</v>
      </c>
      <c r="Q70" s="118">
        <v>4</v>
      </c>
      <c r="R70" s="118"/>
      <c r="S70" s="119"/>
    </row>
    <row r="71" spans="1:19" s="51" customFormat="1" ht="12.75" customHeight="1">
      <c r="A71" s="102">
        <v>2</v>
      </c>
      <c r="B71" s="98" t="s">
        <v>176</v>
      </c>
      <c r="C71" s="99">
        <v>1</v>
      </c>
      <c r="D71" s="103"/>
      <c r="E71" s="99"/>
      <c r="F71" s="99"/>
      <c r="G71" s="99"/>
      <c r="H71" s="80">
        <v>3</v>
      </c>
      <c r="I71" s="88">
        <f t="shared" si="1"/>
        <v>90</v>
      </c>
      <c r="J71" s="88">
        <v>30</v>
      </c>
      <c r="K71" s="99">
        <v>10</v>
      </c>
      <c r="L71" s="99">
        <v>20</v>
      </c>
      <c r="M71" s="99"/>
      <c r="N71" s="99"/>
      <c r="O71" s="99"/>
      <c r="P71" s="88">
        <f t="shared" si="2"/>
        <v>60</v>
      </c>
      <c r="Q71" s="118">
        <v>4</v>
      </c>
      <c r="R71" s="118"/>
      <c r="S71" s="119"/>
    </row>
    <row r="72" spans="1:19" s="51" customFormat="1" ht="12.75" customHeight="1">
      <c r="A72" s="102">
        <v>3</v>
      </c>
      <c r="B72" s="98" t="s">
        <v>186</v>
      </c>
      <c r="C72" s="99">
        <v>2</v>
      </c>
      <c r="D72" s="99"/>
      <c r="E72" s="99"/>
      <c r="F72" s="99"/>
      <c r="G72" s="99"/>
      <c r="H72" s="100">
        <v>6</v>
      </c>
      <c r="I72" s="88">
        <f t="shared" si="1"/>
        <v>180</v>
      </c>
      <c r="J72" s="88">
        <v>60</v>
      </c>
      <c r="K72" s="99">
        <v>20</v>
      </c>
      <c r="L72" s="99"/>
      <c r="M72" s="99"/>
      <c r="N72" s="99">
        <v>40</v>
      </c>
      <c r="O72" s="99"/>
      <c r="P72" s="88">
        <f t="shared" si="2"/>
        <v>120</v>
      </c>
      <c r="Q72" s="118"/>
      <c r="R72" s="118">
        <v>4</v>
      </c>
      <c r="S72" s="119"/>
    </row>
    <row r="73" spans="1:19" s="51" customFormat="1" ht="12.75" customHeight="1">
      <c r="A73" s="102">
        <v>4</v>
      </c>
      <c r="B73" s="98" t="s">
        <v>187</v>
      </c>
      <c r="C73" s="99">
        <v>2</v>
      </c>
      <c r="D73" s="99"/>
      <c r="E73" s="99"/>
      <c r="F73" s="99"/>
      <c r="G73" s="99"/>
      <c r="H73" s="100">
        <v>6</v>
      </c>
      <c r="I73" s="88">
        <f t="shared" si="1"/>
        <v>180</v>
      </c>
      <c r="J73" s="88">
        <v>60</v>
      </c>
      <c r="K73" s="99">
        <v>20</v>
      </c>
      <c r="L73" s="99"/>
      <c r="M73" s="99"/>
      <c r="N73" s="99">
        <v>40</v>
      </c>
      <c r="O73" s="99"/>
      <c r="P73" s="88">
        <f t="shared" si="2"/>
        <v>120</v>
      </c>
      <c r="Q73" s="118"/>
      <c r="R73" s="118">
        <v>4</v>
      </c>
      <c r="S73" s="119"/>
    </row>
    <row r="74" spans="1:19" s="51" customFormat="1" ht="12.75" customHeight="1">
      <c r="A74" s="102">
        <v>5</v>
      </c>
      <c r="B74" s="98" t="s">
        <v>188</v>
      </c>
      <c r="C74" s="99"/>
      <c r="D74" s="99">
        <v>3</v>
      </c>
      <c r="E74" s="99"/>
      <c r="F74" s="99"/>
      <c r="G74" s="99"/>
      <c r="H74" s="99">
        <v>3</v>
      </c>
      <c r="I74" s="88">
        <f t="shared" si="1"/>
        <v>90</v>
      </c>
      <c r="J74" s="88">
        <f>Q74*Q48+R74*R48+S74*S48</f>
        <v>30</v>
      </c>
      <c r="K74" s="99">
        <v>8</v>
      </c>
      <c r="L74" s="99">
        <v>22</v>
      </c>
      <c r="M74" s="99"/>
      <c r="N74" s="99"/>
      <c r="O74" s="99"/>
      <c r="P74" s="88">
        <f t="shared" si="2"/>
        <v>60</v>
      </c>
      <c r="Q74" s="118"/>
      <c r="R74" s="118"/>
      <c r="S74" s="119">
        <v>3</v>
      </c>
    </row>
    <row r="75" spans="1:19" s="51" customFormat="1" ht="12.75" customHeight="1">
      <c r="A75" s="102">
        <v>6</v>
      </c>
      <c r="B75" s="98" t="s">
        <v>189</v>
      </c>
      <c r="C75" s="99"/>
      <c r="D75" s="99">
        <v>3</v>
      </c>
      <c r="E75" s="99"/>
      <c r="F75" s="99"/>
      <c r="G75" s="99"/>
      <c r="H75" s="99">
        <v>3</v>
      </c>
      <c r="I75" s="104">
        <f t="shared" si="1"/>
        <v>90</v>
      </c>
      <c r="J75" s="88">
        <f>Q75*Q48+R75*R48+S75*S48</f>
        <v>30</v>
      </c>
      <c r="K75" s="99">
        <v>8</v>
      </c>
      <c r="L75" s="99">
        <v>22</v>
      </c>
      <c r="M75" s="99"/>
      <c r="N75" s="99"/>
      <c r="O75" s="99"/>
      <c r="P75" s="88">
        <f t="shared" si="2"/>
        <v>60</v>
      </c>
      <c r="Q75" s="118"/>
      <c r="R75" s="118"/>
      <c r="S75" s="119">
        <v>3</v>
      </c>
    </row>
    <row r="76" spans="1:19" s="51" customFormat="1" ht="12.75" customHeight="1">
      <c r="A76" s="131"/>
      <c r="B76" s="132" t="s">
        <v>180</v>
      </c>
      <c r="C76" s="133"/>
      <c r="D76" s="133"/>
      <c r="E76" s="133"/>
      <c r="F76" s="133"/>
      <c r="G76" s="133"/>
      <c r="H76" s="133"/>
      <c r="I76" s="134"/>
      <c r="J76" s="133"/>
      <c r="K76" s="133"/>
      <c r="L76" s="133"/>
      <c r="M76" s="133"/>
      <c r="N76" s="133"/>
      <c r="O76" s="133"/>
      <c r="P76" s="133"/>
      <c r="Q76" s="135"/>
      <c r="R76" s="135"/>
      <c r="S76" s="136"/>
    </row>
    <row r="77" spans="1:19" s="51" customFormat="1" ht="14.25" customHeight="1">
      <c r="A77" s="103"/>
      <c r="B77" s="205" t="s">
        <v>181</v>
      </c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7"/>
    </row>
    <row r="78" spans="1:19" s="51" customFormat="1" ht="12.75" customHeight="1">
      <c r="A78" s="102" t="s">
        <v>223</v>
      </c>
      <c r="B78" s="125" t="s">
        <v>157</v>
      </c>
      <c r="C78" s="199" t="s">
        <v>204</v>
      </c>
      <c r="D78" s="199"/>
      <c r="E78" s="217"/>
      <c r="F78" s="217"/>
      <c r="G78" s="96"/>
      <c r="H78" s="229">
        <v>3</v>
      </c>
      <c r="I78" s="229">
        <v>90</v>
      </c>
      <c r="J78" s="226">
        <v>32</v>
      </c>
      <c r="K78" s="226">
        <v>10</v>
      </c>
      <c r="L78" s="226">
        <v>22</v>
      </c>
      <c r="M78" s="226"/>
      <c r="N78" s="226"/>
      <c r="O78" s="226"/>
      <c r="P78" s="226">
        <v>58</v>
      </c>
      <c r="Q78" s="223">
        <v>4</v>
      </c>
      <c r="R78" s="223"/>
      <c r="S78" s="202"/>
    </row>
    <row r="79" spans="1:19" s="51" customFormat="1" ht="12.75" customHeight="1">
      <c r="A79" s="102" t="s">
        <v>224</v>
      </c>
      <c r="B79" s="126" t="s">
        <v>168</v>
      </c>
      <c r="C79" s="200"/>
      <c r="D79" s="200"/>
      <c r="E79" s="218"/>
      <c r="F79" s="218"/>
      <c r="G79" s="80"/>
      <c r="H79" s="230"/>
      <c r="I79" s="230"/>
      <c r="J79" s="227"/>
      <c r="K79" s="227"/>
      <c r="L79" s="227"/>
      <c r="M79" s="227"/>
      <c r="N79" s="227"/>
      <c r="O79" s="227"/>
      <c r="P79" s="227"/>
      <c r="Q79" s="224"/>
      <c r="R79" s="224"/>
      <c r="S79" s="203"/>
    </row>
    <row r="80" spans="1:19" s="51" customFormat="1" ht="14.25" customHeight="1">
      <c r="A80" s="102" t="s">
        <v>227</v>
      </c>
      <c r="B80" s="127" t="s">
        <v>174</v>
      </c>
      <c r="C80" s="200"/>
      <c r="D80" s="200"/>
      <c r="E80" s="218"/>
      <c r="F80" s="218"/>
      <c r="G80" s="97"/>
      <c r="H80" s="230"/>
      <c r="I80" s="230"/>
      <c r="J80" s="227"/>
      <c r="K80" s="227"/>
      <c r="L80" s="227"/>
      <c r="M80" s="227"/>
      <c r="N80" s="227"/>
      <c r="O80" s="227"/>
      <c r="P80" s="227"/>
      <c r="Q80" s="224"/>
      <c r="R80" s="224"/>
      <c r="S80" s="203"/>
    </row>
    <row r="81" spans="1:19" s="51" customFormat="1" ht="13.5" customHeight="1">
      <c r="A81" s="102" t="s">
        <v>228</v>
      </c>
      <c r="B81" s="126" t="s">
        <v>184</v>
      </c>
      <c r="C81" s="200"/>
      <c r="D81" s="200"/>
      <c r="E81" s="218"/>
      <c r="F81" s="218"/>
      <c r="G81" s="97"/>
      <c r="H81" s="230"/>
      <c r="I81" s="230"/>
      <c r="J81" s="227"/>
      <c r="K81" s="227"/>
      <c r="L81" s="227"/>
      <c r="M81" s="227"/>
      <c r="N81" s="227"/>
      <c r="O81" s="227"/>
      <c r="P81" s="227"/>
      <c r="Q81" s="224"/>
      <c r="R81" s="224"/>
      <c r="S81" s="203"/>
    </row>
    <row r="82" spans="1:19" s="51" customFormat="1" ht="14.25" customHeight="1">
      <c r="A82" s="102" t="s">
        <v>229</v>
      </c>
      <c r="B82" s="128" t="s">
        <v>185</v>
      </c>
      <c r="C82" s="201"/>
      <c r="D82" s="201"/>
      <c r="E82" s="219"/>
      <c r="F82" s="219"/>
      <c r="G82" s="80"/>
      <c r="H82" s="231"/>
      <c r="I82" s="231"/>
      <c r="J82" s="228"/>
      <c r="K82" s="228"/>
      <c r="L82" s="228"/>
      <c r="M82" s="228"/>
      <c r="N82" s="228"/>
      <c r="O82" s="228"/>
      <c r="P82" s="228"/>
      <c r="Q82" s="225"/>
      <c r="R82" s="225"/>
      <c r="S82" s="204"/>
    </row>
    <row r="83" spans="1:19" s="51" customFormat="1" ht="14.25" customHeight="1">
      <c r="A83" s="102"/>
      <c r="B83" s="208" t="s">
        <v>182</v>
      </c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10"/>
    </row>
    <row r="84" spans="1:19" s="51" customFormat="1" ht="14.25" customHeight="1">
      <c r="A84" s="102" t="s">
        <v>225</v>
      </c>
      <c r="B84" s="125" t="s">
        <v>171</v>
      </c>
      <c r="C84" s="199" t="s">
        <v>205</v>
      </c>
      <c r="D84" s="220"/>
      <c r="E84" s="199"/>
      <c r="F84" s="199"/>
      <c r="G84" s="114"/>
      <c r="H84" s="199">
        <v>6</v>
      </c>
      <c r="I84" s="214">
        <v>180</v>
      </c>
      <c r="J84" s="214">
        <v>60</v>
      </c>
      <c r="K84" s="199">
        <v>20</v>
      </c>
      <c r="L84" s="199"/>
      <c r="M84" s="199"/>
      <c r="N84" s="199">
        <v>40</v>
      </c>
      <c r="O84" s="199"/>
      <c r="P84" s="199">
        <v>120</v>
      </c>
      <c r="Q84" s="199"/>
      <c r="R84" s="199">
        <v>4</v>
      </c>
      <c r="S84" s="202"/>
    </row>
    <row r="85" spans="1:19" s="51" customFormat="1" ht="14.25" customHeight="1">
      <c r="A85" s="102" t="s">
        <v>226</v>
      </c>
      <c r="B85" s="126" t="s">
        <v>158</v>
      </c>
      <c r="C85" s="200"/>
      <c r="D85" s="221"/>
      <c r="E85" s="200"/>
      <c r="F85" s="200"/>
      <c r="G85" s="114"/>
      <c r="H85" s="200"/>
      <c r="I85" s="215"/>
      <c r="J85" s="215"/>
      <c r="K85" s="200"/>
      <c r="L85" s="200"/>
      <c r="M85" s="200"/>
      <c r="N85" s="200"/>
      <c r="O85" s="200"/>
      <c r="P85" s="200"/>
      <c r="Q85" s="200"/>
      <c r="R85" s="200"/>
      <c r="S85" s="203"/>
    </row>
    <row r="86" spans="1:19" s="51" customFormat="1" ht="14.25" customHeight="1">
      <c r="A86" s="102" t="s">
        <v>230</v>
      </c>
      <c r="B86" s="129" t="s">
        <v>159</v>
      </c>
      <c r="C86" s="200"/>
      <c r="D86" s="221"/>
      <c r="E86" s="200"/>
      <c r="F86" s="200"/>
      <c r="G86" s="114"/>
      <c r="H86" s="200"/>
      <c r="I86" s="215"/>
      <c r="J86" s="215"/>
      <c r="K86" s="200"/>
      <c r="L86" s="200"/>
      <c r="M86" s="200"/>
      <c r="N86" s="200"/>
      <c r="O86" s="200"/>
      <c r="P86" s="200"/>
      <c r="Q86" s="200"/>
      <c r="R86" s="200"/>
      <c r="S86" s="203"/>
    </row>
    <row r="87" spans="1:19" s="51" customFormat="1" ht="14.25" customHeight="1">
      <c r="A87" s="102" t="s">
        <v>231</v>
      </c>
      <c r="B87" s="125" t="s">
        <v>161</v>
      </c>
      <c r="C87" s="200"/>
      <c r="D87" s="221"/>
      <c r="E87" s="200"/>
      <c r="F87" s="200"/>
      <c r="G87" s="114"/>
      <c r="H87" s="200"/>
      <c r="I87" s="215"/>
      <c r="J87" s="215"/>
      <c r="K87" s="200"/>
      <c r="L87" s="200"/>
      <c r="M87" s="200"/>
      <c r="N87" s="200"/>
      <c r="O87" s="200"/>
      <c r="P87" s="200"/>
      <c r="Q87" s="200"/>
      <c r="R87" s="200"/>
      <c r="S87" s="203"/>
    </row>
    <row r="88" spans="1:19" s="51" customFormat="1" ht="14.25" customHeight="1">
      <c r="A88" s="102" t="s">
        <v>232</v>
      </c>
      <c r="B88" s="125" t="s">
        <v>190</v>
      </c>
      <c r="C88" s="201"/>
      <c r="D88" s="222"/>
      <c r="E88" s="201"/>
      <c r="F88" s="201"/>
      <c r="G88" s="114"/>
      <c r="H88" s="201"/>
      <c r="I88" s="216"/>
      <c r="J88" s="216"/>
      <c r="K88" s="201"/>
      <c r="L88" s="201"/>
      <c r="M88" s="201"/>
      <c r="N88" s="201"/>
      <c r="O88" s="201"/>
      <c r="P88" s="201"/>
      <c r="Q88" s="201"/>
      <c r="R88" s="201"/>
      <c r="S88" s="204"/>
    </row>
    <row r="89" spans="1:19" s="51" customFormat="1" ht="14.25" customHeight="1">
      <c r="A89" s="101"/>
      <c r="B89" s="211" t="s">
        <v>183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3"/>
    </row>
    <row r="90" spans="1:19" s="51" customFormat="1" ht="14.25" customHeight="1">
      <c r="A90" s="102" t="s">
        <v>233</v>
      </c>
      <c r="B90" s="127" t="s">
        <v>165</v>
      </c>
      <c r="C90" s="199"/>
      <c r="D90" s="199" t="s">
        <v>206</v>
      </c>
      <c r="E90" s="199"/>
      <c r="F90" s="199"/>
      <c r="G90" s="114"/>
      <c r="H90" s="199">
        <v>3</v>
      </c>
      <c r="I90" s="214">
        <v>90</v>
      </c>
      <c r="J90" s="214">
        <v>30</v>
      </c>
      <c r="K90" s="199">
        <v>8</v>
      </c>
      <c r="L90" s="199">
        <v>22</v>
      </c>
      <c r="M90" s="199"/>
      <c r="N90" s="199"/>
      <c r="O90" s="199"/>
      <c r="P90" s="199">
        <v>60</v>
      </c>
      <c r="Q90" s="199"/>
      <c r="R90" s="199"/>
      <c r="S90" s="202">
        <v>3</v>
      </c>
    </row>
    <row r="91" spans="1:19" s="51" customFormat="1" ht="27" customHeight="1">
      <c r="A91" s="102" t="s">
        <v>234</v>
      </c>
      <c r="B91" s="127" t="s">
        <v>166</v>
      </c>
      <c r="C91" s="200"/>
      <c r="D91" s="200"/>
      <c r="E91" s="200"/>
      <c r="F91" s="200"/>
      <c r="G91" s="114"/>
      <c r="H91" s="200"/>
      <c r="I91" s="215"/>
      <c r="J91" s="215"/>
      <c r="K91" s="200"/>
      <c r="L91" s="200"/>
      <c r="M91" s="200"/>
      <c r="N91" s="200"/>
      <c r="O91" s="200"/>
      <c r="P91" s="200"/>
      <c r="Q91" s="200"/>
      <c r="R91" s="200"/>
      <c r="S91" s="203"/>
    </row>
    <row r="92" spans="1:19" s="51" customFormat="1" ht="14.25" customHeight="1">
      <c r="A92" s="102" t="s">
        <v>235</v>
      </c>
      <c r="B92" s="127" t="s">
        <v>167</v>
      </c>
      <c r="C92" s="200"/>
      <c r="D92" s="200"/>
      <c r="E92" s="200"/>
      <c r="F92" s="200"/>
      <c r="G92" s="114"/>
      <c r="H92" s="200"/>
      <c r="I92" s="215"/>
      <c r="J92" s="215"/>
      <c r="K92" s="200"/>
      <c r="L92" s="200"/>
      <c r="M92" s="200"/>
      <c r="N92" s="200"/>
      <c r="O92" s="200"/>
      <c r="P92" s="200"/>
      <c r="Q92" s="200"/>
      <c r="R92" s="200"/>
      <c r="S92" s="203"/>
    </row>
    <row r="93" spans="1:19" s="51" customFormat="1" ht="14.25" customHeight="1">
      <c r="A93" s="102" t="s">
        <v>236</v>
      </c>
      <c r="B93" s="125" t="s">
        <v>177</v>
      </c>
      <c r="C93" s="200"/>
      <c r="D93" s="200"/>
      <c r="E93" s="200"/>
      <c r="F93" s="200"/>
      <c r="G93" s="114"/>
      <c r="H93" s="200"/>
      <c r="I93" s="215"/>
      <c r="J93" s="215"/>
      <c r="K93" s="200"/>
      <c r="L93" s="200"/>
      <c r="M93" s="200"/>
      <c r="N93" s="200"/>
      <c r="O93" s="200"/>
      <c r="P93" s="200"/>
      <c r="Q93" s="200"/>
      <c r="R93" s="200"/>
      <c r="S93" s="203"/>
    </row>
    <row r="94" spans="1:19" s="51" customFormat="1" ht="14.25" customHeight="1">
      <c r="A94" s="102" t="s">
        <v>237</v>
      </c>
      <c r="B94" s="125" t="s">
        <v>191</v>
      </c>
      <c r="C94" s="201"/>
      <c r="D94" s="201"/>
      <c r="E94" s="201"/>
      <c r="F94" s="201"/>
      <c r="G94" s="114"/>
      <c r="H94" s="201"/>
      <c r="I94" s="216"/>
      <c r="J94" s="216"/>
      <c r="K94" s="201"/>
      <c r="L94" s="201"/>
      <c r="M94" s="201"/>
      <c r="N94" s="201"/>
      <c r="O94" s="201"/>
      <c r="P94" s="201"/>
      <c r="Q94" s="201"/>
      <c r="R94" s="201"/>
      <c r="S94" s="204"/>
    </row>
    <row r="95" spans="1:19" ht="13.5" thickBot="1">
      <c r="A95" s="241" t="s">
        <v>152</v>
      </c>
      <c r="B95" s="242"/>
      <c r="C95" s="151">
        <v>4</v>
      </c>
      <c r="D95" s="151">
        <f>COUNT(D70:D94)</f>
        <v>2</v>
      </c>
      <c r="E95" s="152"/>
      <c r="F95" s="152"/>
      <c r="G95" s="152"/>
      <c r="H95" s="153">
        <f>SUM(H70:H75)</f>
        <v>24</v>
      </c>
      <c r="I95" s="153">
        <f>SUM(I70:I75)</f>
        <v>720</v>
      </c>
      <c r="J95" s="153">
        <f>SUM(J70:J75)</f>
        <v>240</v>
      </c>
      <c r="K95" s="153">
        <f>SUM(K70:K75)</f>
        <v>76</v>
      </c>
      <c r="L95" s="153">
        <f>SUM(L70:L75)</f>
        <v>84</v>
      </c>
      <c r="M95" s="153"/>
      <c r="N95" s="153">
        <f>SUM(N70:N75)</f>
        <v>80</v>
      </c>
      <c r="O95" s="152"/>
      <c r="P95" s="153">
        <f>SUM(P70:P75)</f>
        <v>480</v>
      </c>
      <c r="Q95" s="153">
        <f>SUM(Q70:Q75)</f>
        <v>8</v>
      </c>
      <c r="R95" s="153">
        <f>SUM(R70:R75)</f>
        <v>8</v>
      </c>
      <c r="S95" s="153">
        <f>SUM(S70:S75)</f>
        <v>6</v>
      </c>
    </row>
    <row r="96" spans="1:19" ht="16.5" customHeight="1" thickBot="1">
      <c r="A96" s="243" t="s">
        <v>193</v>
      </c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5"/>
    </row>
    <row r="97" spans="1:19" ht="12.75">
      <c r="A97" s="89" t="s">
        <v>239</v>
      </c>
      <c r="B97" s="82" t="s">
        <v>195</v>
      </c>
      <c r="C97" s="83"/>
      <c r="D97" s="83"/>
      <c r="E97" s="83"/>
      <c r="F97" s="83"/>
      <c r="G97" s="83"/>
      <c r="H97" s="83">
        <v>3</v>
      </c>
      <c r="I97" s="83">
        <v>90</v>
      </c>
      <c r="J97" s="85"/>
      <c r="K97" s="85"/>
      <c r="L97" s="85"/>
      <c r="M97" s="85"/>
      <c r="N97" s="85"/>
      <c r="O97" s="85"/>
      <c r="P97" s="88">
        <f>I97-J97</f>
        <v>90</v>
      </c>
      <c r="Q97" s="85"/>
      <c r="R97" s="85"/>
      <c r="S97" s="92"/>
    </row>
    <row r="98" spans="1:19" ht="12.75">
      <c r="A98" s="289" t="s">
        <v>152</v>
      </c>
      <c r="B98" s="290"/>
      <c r="C98" s="123"/>
      <c r="D98" s="123"/>
      <c r="E98" s="123"/>
      <c r="F98" s="123"/>
      <c r="G98" s="123"/>
      <c r="H98" s="124">
        <v>3</v>
      </c>
      <c r="I98" s="124">
        <f>H98*30</f>
        <v>90</v>
      </c>
      <c r="J98" s="123"/>
      <c r="K98" s="123"/>
      <c r="L98" s="123"/>
      <c r="M98" s="123"/>
      <c r="N98" s="123"/>
      <c r="O98" s="123"/>
      <c r="P98" s="124">
        <v>90</v>
      </c>
      <c r="Q98" s="123"/>
      <c r="R98" s="123"/>
      <c r="S98" s="130"/>
    </row>
    <row r="99" spans="1:20" s="52" customFormat="1" ht="12.75" customHeight="1">
      <c r="A99" s="286" t="s">
        <v>136</v>
      </c>
      <c r="B99" s="287"/>
      <c r="C99" s="287"/>
      <c r="D99" s="287"/>
      <c r="E99" s="287"/>
      <c r="F99" s="288"/>
      <c r="G99" s="91"/>
      <c r="H99" s="91">
        <f aca="true" t="shared" si="3" ref="H99:N99">H55+H68+H95+H98</f>
        <v>90</v>
      </c>
      <c r="I99" s="91">
        <f t="shared" si="3"/>
        <v>2700</v>
      </c>
      <c r="J99" s="91">
        <f t="shared" si="3"/>
        <v>588</v>
      </c>
      <c r="K99" s="91">
        <f t="shared" si="3"/>
        <v>176</v>
      </c>
      <c r="L99" s="91">
        <f t="shared" si="3"/>
        <v>210</v>
      </c>
      <c r="M99" s="91">
        <f t="shared" si="3"/>
        <v>40</v>
      </c>
      <c r="N99" s="91">
        <f t="shared" si="3"/>
        <v>162</v>
      </c>
      <c r="O99" s="91"/>
      <c r="P99" s="91">
        <f>P55+P68+P95+P98</f>
        <v>2112</v>
      </c>
      <c r="Q99" s="91"/>
      <c r="R99" s="91"/>
      <c r="S99" s="93"/>
      <c r="T99" s="40"/>
    </row>
    <row r="100" spans="1:19" s="52" customFormat="1" ht="12.75">
      <c r="A100" s="233" t="s">
        <v>137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5"/>
      <c r="P100" s="91"/>
      <c r="Q100" s="124">
        <f>Q55+Q68+Q95</f>
        <v>18</v>
      </c>
      <c r="R100" s="124">
        <f>R55+R68+R95</f>
        <v>18</v>
      </c>
      <c r="S100" s="301">
        <f>S55+S68+S95</f>
        <v>18</v>
      </c>
    </row>
    <row r="101" spans="1:19" s="52" customFormat="1" ht="12.75">
      <c r="A101" s="233" t="s">
        <v>138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5"/>
      <c r="P101" s="91"/>
      <c r="Q101" s="91">
        <v>3</v>
      </c>
      <c r="R101" s="91">
        <v>3</v>
      </c>
      <c r="S101" s="93">
        <v>1</v>
      </c>
    </row>
    <row r="102" spans="1:19" s="52" customFormat="1" ht="12.75">
      <c r="A102" s="247" t="s">
        <v>139</v>
      </c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91"/>
      <c r="Q102" s="91">
        <v>3</v>
      </c>
      <c r="R102" s="91">
        <v>4</v>
      </c>
      <c r="S102" s="93">
        <v>5</v>
      </c>
    </row>
    <row r="103" spans="1:19" s="52" customFormat="1" ht="12.75">
      <c r="A103" s="247" t="s">
        <v>140</v>
      </c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91"/>
      <c r="Q103" s="91"/>
      <c r="R103" s="91"/>
      <c r="S103" s="93"/>
    </row>
    <row r="104" spans="1:19" s="52" customFormat="1" ht="13.5" thickBot="1">
      <c r="A104" s="249" t="s">
        <v>141</v>
      </c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94"/>
      <c r="Q104" s="94"/>
      <c r="R104" s="94"/>
      <c r="S104" s="95"/>
    </row>
    <row r="105" spans="1:19" s="52" customFormat="1" ht="11.25">
      <c r="A105" s="251"/>
      <c r="B105" s="251"/>
      <c r="C105" s="251"/>
      <c r="D105" s="251"/>
      <c r="E105" s="251"/>
      <c r="F105" s="251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  <row r="106" spans="1:20" s="54" customFormat="1" ht="13.5">
      <c r="A106" s="252" t="s">
        <v>142</v>
      </c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52"/>
    </row>
    <row r="107" spans="1:20" ht="12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4"/>
    </row>
    <row r="108" spans="1:20" ht="12">
      <c r="A108" s="56" t="s">
        <v>149</v>
      </c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5"/>
    </row>
    <row r="109" spans="1:20" ht="12">
      <c r="A109" s="56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41"/>
    </row>
    <row r="110" spans="1:20" ht="12">
      <c r="A110" s="67" t="s">
        <v>143</v>
      </c>
      <c r="B110" s="67"/>
      <c r="C110" s="68" t="s">
        <v>144</v>
      </c>
      <c r="D110" s="69"/>
      <c r="E110" s="69"/>
      <c r="F110" s="69"/>
      <c r="G110" s="69"/>
      <c r="H110" s="70"/>
      <c r="I110" s="70"/>
      <c r="J110" s="71"/>
      <c r="K110" s="71"/>
      <c r="L110" s="71"/>
      <c r="M110" s="71"/>
      <c r="N110" s="68" t="s">
        <v>148</v>
      </c>
      <c r="O110" s="69"/>
      <c r="P110" s="69"/>
      <c r="Q110" s="69"/>
      <c r="R110" s="76"/>
      <c r="S110" s="72"/>
      <c r="T110" s="41"/>
    </row>
    <row r="111" spans="1:20" ht="12">
      <c r="A111" s="246" t="s">
        <v>147</v>
      </c>
      <c r="B111" s="246"/>
      <c r="C111" s="59"/>
      <c r="D111" s="59"/>
      <c r="E111" s="59"/>
      <c r="F111" s="59"/>
      <c r="G111" s="59"/>
      <c r="J111" s="73" t="s">
        <v>145</v>
      </c>
      <c r="K111" s="74"/>
      <c r="L111" s="74"/>
      <c r="M111" s="74"/>
      <c r="N111" s="59"/>
      <c r="O111" s="59"/>
      <c r="P111" s="59"/>
      <c r="Q111" s="232" t="s">
        <v>145</v>
      </c>
      <c r="R111" s="232"/>
      <c r="S111" s="232"/>
      <c r="T111" s="75"/>
    </row>
    <row r="112" ht="12">
      <c r="T112" s="41"/>
    </row>
  </sheetData>
  <sheetProtection selectLockedCells="1" selectUnlockedCells="1"/>
  <mergeCells count="99">
    <mergeCell ref="A100:O100"/>
    <mergeCell ref="A99:F99"/>
    <mergeCell ref="A98:B98"/>
    <mergeCell ref="A49:S49"/>
    <mergeCell ref="B42:B48"/>
    <mergeCell ref="C42:F42"/>
    <mergeCell ref="H42:H48"/>
    <mergeCell ref="I42:P42"/>
    <mergeCell ref="Q42:S42"/>
    <mergeCell ref="C43:C48"/>
    <mergeCell ref="I43:I48"/>
    <mergeCell ref="J43:O43"/>
    <mergeCell ref="P43:P48"/>
    <mergeCell ref="E44:E48"/>
    <mergeCell ref="F44:F48"/>
    <mergeCell ref="G44:G47"/>
    <mergeCell ref="J44:J48"/>
    <mergeCell ref="K44:O45"/>
    <mergeCell ref="A50:S50"/>
    <mergeCell ref="A55:B55"/>
    <mergeCell ref="A56:S56"/>
    <mergeCell ref="L46:L48"/>
    <mergeCell ref="M46:M48"/>
    <mergeCell ref="N46:N48"/>
    <mergeCell ref="O46:O48"/>
    <mergeCell ref="Q47:S47"/>
    <mergeCell ref="D43:D48"/>
    <mergeCell ref="E43:F43"/>
    <mergeCell ref="A105:F105"/>
    <mergeCell ref="A106:S106"/>
    <mergeCell ref="A42:A48"/>
    <mergeCell ref="Q43:R43"/>
    <mergeCell ref="A57:S57"/>
    <mergeCell ref="A63:B63"/>
    <mergeCell ref="A64:S64"/>
    <mergeCell ref="A68:B68"/>
    <mergeCell ref="Q44:S45"/>
    <mergeCell ref="K46:K48"/>
    <mergeCell ref="Q111:S111"/>
    <mergeCell ref="A101:O101"/>
    <mergeCell ref="A69:S69"/>
    <mergeCell ref="A67:B67"/>
    <mergeCell ref="A95:B95"/>
    <mergeCell ref="A96:S96"/>
    <mergeCell ref="A111:B111"/>
    <mergeCell ref="A102:O102"/>
    <mergeCell ref="A103:O103"/>
    <mergeCell ref="A104:O104"/>
    <mergeCell ref="I78:I82"/>
    <mergeCell ref="J78:J82"/>
    <mergeCell ref="K78:K82"/>
    <mergeCell ref="L78:L82"/>
    <mergeCell ref="P78:P82"/>
    <mergeCell ref="H78:H82"/>
    <mergeCell ref="Q78:Q82"/>
    <mergeCell ref="M78:M82"/>
    <mergeCell ref="N78:N82"/>
    <mergeCell ref="O78:O82"/>
    <mergeCell ref="R78:R82"/>
    <mergeCell ref="S78:S82"/>
    <mergeCell ref="D78:D82"/>
    <mergeCell ref="C78:C82"/>
    <mergeCell ref="E78:E82"/>
    <mergeCell ref="F78:F82"/>
    <mergeCell ref="C84:C88"/>
    <mergeCell ref="E84:E88"/>
    <mergeCell ref="F84:F88"/>
    <mergeCell ref="D84:D88"/>
    <mergeCell ref="H84:H88"/>
    <mergeCell ref="I84:I88"/>
    <mergeCell ref="J84:J88"/>
    <mergeCell ref="K84:K88"/>
    <mergeCell ref="L84:L88"/>
    <mergeCell ref="M84:M88"/>
    <mergeCell ref="N84:N88"/>
    <mergeCell ref="O84:O88"/>
    <mergeCell ref="P84:P88"/>
    <mergeCell ref="Q84:Q88"/>
    <mergeCell ref="R84:R88"/>
    <mergeCell ref="S84:S88"/>
    <mergeCell ref="C90:C94"/>
    <mergeCell ref="B77:S77"/>
    <mergeCell ref="B83:S83"/>
    <mergeCell ref="B89:S89"/>
    <mergeCell ref="D90:D94"/>
    <mergeCell ref="E90:E94"/>
    <mergeCell ref="F90:F94"/>
    <mergeCell ref="H90:H94"/>
    <mergeCell ref="I90:I94"/>
    <mergeCell ref="J90:J94"/>
    <mergeCell ref="Q90:Q94"/>
    <mergeCell ref="R90:R94"/>
    <mergeCell ref="S90:S94"/>
    <mergeCell ref="K90:K94"/>
    <mergeCell ref="L90:L94"/>
    <mergeCell ref="M90:M94"/>
    <mergeCell ref="N90:N94"/>
    <mergeCell ref="O90:O94"/>
    <mergeCell ref="P90:P94"/>
  </mergeCells>
  <printOptions horizontalCentered="1"/>
  <pageMargins left="0.95" right="0.7" top="1" bottom="1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Запухляк</dc:creator>
  <cp:keywords/>
  <dc:description/>
  <cp:lastModifiedBy>admin</cp:lastModifiedBy>
  <cp:lastPrinted>2021-06-04T05:32:57Z</cp:lastPrinted>
  <dcterms:created xsi:type="dcterms:W3CDTF">2020-05-27T15:02:42Z</dcterms:created>
  <dcterms:modified xsi:type="dcterms:W3CDTF">2021-06-06T08:00:41Z</dcterms:modified>
  <cp:category/>
  <cp:version/>
  <cp:contentType/>
  <cp:contentStatus/>
</cp:coreProperties>
</file>